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3747cb64ae2666/Dokumenter/tips/2022_VM/"/>
    </mc:Choice>
  </mc:AlternateContent>
  <xr:revisionPtr revIDLastSave="164" documentId="11_6F3B128FA63118FEB43B2207399D3A13EF801B1D" xr6:coauthVersionLast="47" xr6:coauthVersionMax="47" xr10:uidLastSave="{A28BAC0F-521A-415A-AD5C-E3A5A79099B2}"/>
  <bookViews>
    <workbookView xWindow="-120" yWindow="-120" windowWidth="25440" windowHeight="15390" xr2:uid="{00000000-000D-0000-FFFF-FFFF00000000}"/>
  </bookViews>
  <sheets>
    <sheet name="resultater" sheetId="1" r:id="rId1"/>
  </sheets>
  <definedNames>
    <definedName name="_xlnm._FilterDatabase" localSheetId="0" hidden="1">resultater!$A$3:$Y$51</definedName>
    <definedName name="de">#REF!</definedName>
    <definedName name="lande">#REF!</definedName>
    <definedName name="_xlnm.Print_Area" localSheetId="0">resultater!$A$3:$M$73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1" l="1"/>
  <c r="P4" i="1"/>
  <c r="Q4" i="1"/>
  <c r="R4" i="1" s="1"/>
  <c r="S4" i="1"/>
  <c r="O5" i="1"/>
  <c r="P5" i="1"/>
  <c r="Q5" i="1"/>
  <c r="S5" i="1"/>
  <c r="O6" i="1"/>
  <c r="P6" i="1"/>
  <c r="Q6" i="1"/>
  <c r="R6" i="1" s="1"/>
  <c r="S6" i="1"/>
  <c r="O7" i="1"/>
  <c r="P7" i="1"/>
  <c r="Q7" i="1"/>
  <c r="S7" i="1"/>
  <c r="O10" i="1"/>
  <c r="P10" i="1"/>
  <c r="Q10" i="1"/>
  <c r="S10" i="1"/>
  <c r="O11" i="1"/>
  <c r="P11" i="1"/>
  <c r="Q11" i="1"/>
  <c r="R11" i="1" s="1"/>
  <c r="S11" i="1"/>
  <c r="O12" i="1"/>
  <c r="P12" i="1"/>
  <c r="Q12" i="1"/>
  <c r="S12" i="1"/>
  <c r="O13" i="1"/>
  <c r="P13" i="1"/>
  <c r="Q13" i="1"/>
  <c r="S13" i="1"/>
  <c r="O16" i="1"/>
  <c r="P16" i="1"/>
  <c r="Q16" i="1"/>
  <c r="S16" i="1"/>
  <c r="O17" i="1"/>
  <c r="P17" i="1"/>
  <c r="Q17" i="1"/>
  <c r="S17" i="1"/>
  <c r="O18" i="1"/>
  <c r="P18" i="1"/>
  <c r="Q18" i="1"/>
  <c r="S18" i="1"/>
  <c r="O19" i="1"/>
  <c r="P19" i="1"/>
  <c r="Q19" i="1"/>
  <c r="R19" i="1" s="1"/>
  <c r="S19" i="1"/>
  <c r="O22" i="1"/>
  <c r="P22" i="1"/>
  <c r="Q22" i="1"/>
  <c r="S22" i="1"/>
  <c r="O23" i="1"/>
  <c r="P23" i="1"/>
  <c r="Q23" i="1"/>
  <c r="S23" i="1"/>
  <c r="O24" i="1"/>
  <c r="P24" i="1"/>
  <c r="Q24" i="1"/>
  <c r="S24" i="1"/>
  <c r="O25" i="1"/>
  <c r="P25" i="1"/>
  <c r="Q25" i="1"/>
  <c r="S25" i="1"/>
  <c r="O28" i="1"/>
  <c r="P28" i="1"/>
  <c r="Q28" i="1"/>
  <c r="S28" i="1"/>
  <c r="O29" i="1"/>
  <c r="P29" i="1"/>
  <c r="Q29" i="1"/>
  <c r="S29" i="1"/>
  <c r="O30" i="1"/>
  <c r="P30" i="1"/>
  <c r="Q30" i="1"/>
  <c r="S30" i="1"/>
  <c r="O31" i="1"/>
  <c r="P31" i="1"/>
  <c r="Q31" i="1"/>
  <c r="S31" i="1"/>
  <c r="O34" i="1"/>
  <c r="P34" i="1"/>
  <c r="Q34" i="1"/>
  <c r="S34" i="1"/>
  <c r="O35" i="1"/>
  <c r="P35" i="1"/>
  <c r="Q35" i="1"/>
  <c r="S35" i="1"/>
  <c r="O36" i="1"/>
  <c r="P36" i="1"/>
  <c r="R36" i="1" s="1"/>
  <c r="Q36" i="1"/>
  <c r="S36" i="1"/>
  <c r="O37" i="1"/>
  <c r="P37" i="1"/>
  <c r="Q37" i="1"/>
  <c r="S37" i="1"/>
  <c r="O40" i="1"/>
  <c r="P40" i="1"/>
  <c r="Q40" i="1"/>
  <c r="R40" i="1" s="1"/>
  <c r="S40" i="1"/>
  <c r="O41" i="1"/>
  <c r="P41" i="1"/>
  <c r="Q41" i="1"/>
  <c r="S41" i="1"/>
  <c r="O42" i="1"/>
  <c r="P42" i="1"/>
  <c r="Q42" i="1"/>
  <c r="S42" i="1"/>
  <c r="O43" i="1"/>
  <c r="P43" i="1"/>
  <c r="Q43" i="1"/>
  <c r="S43" i="1"/>
  <c r="O46" i="1"/>
  <c r="P46" i="1"/>
  <c r="Q46" i="1"/>
  <c r="S46" i="1"/>
  <c r="O47" i="1"/>
  <c r="P47" i="1"/>
  <c r="Q47" i="1"/>
  <c r="S47" i="1"/>
  <c r="O48" i="1"/>
  <c r="P48" i="1"/>
  <c r="Q48" i="1"/>
  <c r="R48" i="1" s="1"/>
  <c r="S48" i="1"/>
  <c r="O49" i="1"/>
  <c r="P49" i="1"/>
  <c r="Q49" i="1"/>
  <c r="S49" i="1"/>
  <c r="F62" i="1"/>
  <c r="I62" i="1"/>
  <c r="I63" i="1"/>
  <c r="F64" i="1"/>
  <c r="I64" i="1"/>
  <c r="I65" i="1"/>
  <c r="F67" i="1"/>
  <c r="I67" i="1"/>
  <c r="F68" i="1"/>
  <c r="I68" i="1"/>
  <c r="F69" i="1"/>
  <c r="I69" i="1"/>
  <c r="F73" i="1"/>
  <c r="R29" i="1" l="1"/>
  <c r="R34" i="1"/>
  <c r="R23" i="1"/>
  <c r="R24" i="1"/>
  <c r="R25" i="1"/>
  <c r="R18" i="1"/>
  <c r="R12" i="1"/>
  <c r="R13" i="1"/>
  <c r="R5" i="1"/>
  <c r="R7" i="1"/>
  <c r="R43" i="1"/>
  <c r="R41" i="1"/>
  <c r="R42" i="1"/>
  <c r="R49" i="1"/>
  <c r="R47" i="1"/>
  <c r="R46" i="1"/>
  <c r="R37" i="1"/>
  <c r="R35" i="1"/>
  <c r="R30" i="1"/>
  <c r="R28" i="1"/>
  <c r="R31" i="1"/>
  <c r="R22" i="1"/>
  <c r="R17" i="1"/>
  <c r="R16" i="1"/>
  <c r="R10" i="1"/>
</calcChain>
</file>

<file path=xl/sharedStrings.xml><?xml version="1.0" encoding="utf-8"?>
<sst xmlns="http://schemas.openxmlformats.org/spreadsheetml/2006/main" count="397" uniqueCount="166">
  <si>
    <t>points</t>
  </si>
  <si>
    <t>Bronze</t>
  </si>
  <si>
    <t>Sølv</t>
  </si>
  <si>
    <t>Verdensmester</t>
  </si>
  <si>
    <t>-</t>
  </si>
  <si>
    <t>vinder 62</t>
  </si>
  <si>
    <t>vinder 61</t>
  </si>
  <si>
    <t>kamp 64</t>
  </si>
  <si>
    <t>finale</t>
  </si>
  <si>
    <t>taber 62</t>
  </si>
  <si>
    <t>taber 61</t>
  </si>
  <si>
    <t>kamp 63</t>
  </si>
  <si>
    <t>bronze</t>
  </si>
  <si>
    <t>vinder 60</t>
  </si>
  <si>
    <t>vinder 59</t>
  </si>
  <si>
    <t>kamp 62</t>
  </si>
  <si>
    <t>semi</t>
  </si>
  <si>
    <t>vinder 58</t>
  </si>
  <si>
    <t>vinder 57</t>
  </si>
  <si>
    <t>kamp 61</t>
  </si>
  <si>
    <t>vinder 56</t>
  </si>
  <si>
    <t>vinder 55</t>
  </si>
  <si>
    <t>kamp 60</t>
  </si>
  <si>
    <t>16​:00</t>
  </si>
  <si>
    <t>kvart</t>
  </si>
  <si>
    <t>vinder 52</t>
  </si>
  <si>
    <t>vinder 51</t>
  </si>
  <si>
    <t>kamp 59</t>
  </si>
  <si>
    <t>20​:00</t>
  </si>
  <si>
    <t>vinder 54</t>
  </si>
  <si>
    <t>vinder 53</t>
  </si>
  <si>
    <t>kamp 58</t>
  </si>
  <si>
    <t>vinder 50</t>
  </si>
  <si>
    <t>vinder 49</t>
  </si>
  <si>
    <t>kamp 57</t>
  </si>
  <si>
    <t xml:space="preserve"> G nr. 2</t>
  </si>
  <si>
    <t xml:space="preserve">H nr. 1 </t>
  </si>
  <si>
    <t>kamp 56</t>
  </si>
  <si>
    <t>8. del</t>
  </si>
  <si>
    <t xml:space="preserve"> E nr. 2</t>
  </si>
  <si>
    <t xml:space="preserve">F nr. 1 </t>
  </si>
  <si>
    <t>kamp 55</t>
  </si>
  <si>
    <t xml:space="preserve"> H nr. 2</t>
  </si>
  <si>
    <t xml:space="preserve">G nr. 1 </t>
  </si>
  <si>
    <t>kamp 54</t>
  </si>
  <si>
    <t xml:space="preserve"> F nr. 2</t>
  </si>
  <si>
    <t xml:space="preserve">E nr. 1 </t>
  </si>
  <si>
    <t>kamp 53</t>
  </si>
  <si>
    <t xml:space="preserve"> C nr. 2</t>
  </si>
  <si>
    <t xml:space="preserve">D nr. 1 </t>
  </si>
  <si>
    <t>kamp 52</t>
  </si>
  <si>
    <t xml:space="preserve"> A nr. 2</t>
  </si>
  <si>
    <t xml:space="preserve">B nr. 1 </t>
  </si>
  <si>
    <t>kamp 51</t>
  </si>
  <si>
    <t xml:space="preserve"> D nr. 2</t>
  </si>
  <si>
    <t xml:space="preserve">C nr. 1 </t>
  </si>
  <si>
    <t>kamp 50</t>
  </si>
  <si>
    <t xml:space="preserve"> B nr. 2</t>
  </si>
  <si>
    <t>A nr. 1</t>
  </si>
  <si>
    <t>kamp 49</t>
  </si>
  <si>
    <t>efter ord. Spilletid</t>
  </si>
  <si>
    <t>kampnr.</t>
  </si>
  <si>
    <t xml:space="preserve"> Uruguay</t>
  </si>
  <si>
    <t xml:space="preserve">Ghana </t>
  </si>
  <si>
    <t>H</t>
  </si>
  <si>
    <t xml:space="preserve"> Portugal</t>
  </si>
  <si>
    <t xml:space="preserve">Sydkorea </t>
  </si>
  <si>
    <t xml:space="preserve"> Ghana</t>
  </si>
  <si>
    <t xml:space="preserve">Portugal </t>
  </si>
  <si>
    <t xml:space="preserve">Uruguay </t>
  </si>
  <si>
    <t>målforskel</t>
  </si>
  <si>
    <t>Gruppe H</t>
  </si>
  <si>
    <t xml:space="preserve"> Schweiz</t>
  </si>
  <si>
    <t xml:space="preserve">Serbien </t>
  </si>
  <si>
    <t>G</t>
  </si>
  <si>
    <t xml:space="preserve"> Brasilien</t>
  </si>
  <si>
    <t xml:space="preserve">Cameroun </t>
  </si>
  <si>
    <t xml:space="preserve"> Serbien</t>
  </si>
  <si>
    <t xml:space="preserve">Brasilien </t>
  </si>
  <si>
    <t xml:space="preserve">Schweiz </t>
  </si>
  <si>
    <t>Gruppe G</t>
  </si>
  <si>
    <t xml:space="preserve"> Marokko</t>
  </si>
  <si>
    <t xml:space="preserve">Canada </t>
  </si>
  <si>
    <t>F</t>
  </si>
  <si>
    <t xml:space="preserve"> Belgien</t>
  </si>
  <si>
    <t xml:space="preserve">Kroatien </t>
  </si>
  <si>
    <t xml:space="preserve"> Canada</t>
  </si>
  <si>
    <t xml:space="preserve">Belgien </t>
  </si>
  <si>
    <t xml:space="preserve">Marokko </t>
  </si>
  <si>
    <t>Gruppe F</t>
  </si>
  <si>
    <t xml:space="preserve"> Tyskland</t>
  </si>
  <si>
    <t xml:space="preserve">Costa Rica </t>
  </si>
  <si>
    <t>E</t>
  </si>
  <si>
    <t>Spanien</t>
  </si>
  <si>
    <t xml:space="preserve">Japan </t>
  </si>
  <si>
    <t xml:space="preserve"> Costa Rica</t>
  </si>
  <si>
    <t xml:space="preserve">Spanien </t>
  </si>
  <si>
    <t xml:space="preserve">Tyskland </t>
  </si>
  <si>
    <t>Gruppe E</t>
  </si>
  <si>
    <t xml:space="preserve"> Danmark</t>
  </si>
  <si>
    <t xml:space="preserve">Australien </t>
  </si>
  <si>
    <t>D</t>
  </si>
  <si>
    <t xml:space="preserve"> Frankrig</t>
  </si>
  <si>
    <t xml:space="preserve">Tunesien </t>
  </si>
  <si>
    <t xml:space="preserve"> Australien</t>
  </si>
  <si>
    <t xml:space="preserve">Frankrig </t>
  </si>
  <si>
    <t xml:space="preserve">Danmark </t>
  </si>
  <si>
    <t>Gruppe D</t>
  </si>
  <si>
    <t xml:space="preserve"> Mexico</t>
  </si>
  <si>
    <t xml:space="preserve">Saudi Arabien </t>
  </si>
  <si>
    <t>C</t>
  </si>
  <si>
    <t xml:space="preserve"> Argentina</t>
  </si>
  <si>
    <t xml:space="preserve">Polen </t>
  </si>
  <si>
    <t xml:space="preserve"> Saudi Arabien</t>
  </si>
  <si>
    <t xml:space="preserve">Argentina </t>
  </si>
  <si>
    <t xml:space="preserve">Mexico </t>
  </si>
  <si>
    <t>Gruppe C</t>
  </si>
  <si>
    <t xml:space="preserve"> USA</t>
  </si>
  <si>
    <t xml:space="preserve">Iran </t>
  </si>
  <si>
    <t>B</t>
  </si>
  <si>
    <t xml:space="preserve"> England</t>
  </si>
  <si>
    <t xml:space="preserve">Wales </t>
  </si>
  <si>
    <t xml:space="preserve"> Iran</t>
  </si>
  <si>
    <t xml:space="preserve">England </t>
  </si>
  <si>
    <t xml:space="preserve">USA </t>
  </si>
  <si>
    <t>Gruppe B</t>
  </si>
  <si>
    <t xml:space="preserve"> Senegal</t>
  </si>
  <si>
    <t xml:space="preserve">Ecuador </t>
  </si>
  <si>
    <t>A</t>
  </si>
  <si>
    <t xml:space="preserve"> Qatar</t>
  </si>
  <si>
    <t xml:space="preserve">Holland </t>
  </si>
  <si>
    <t xml:space="preserve"> Ecuador</t>
  </si>
  <si>
    <t xml:space="preserve">Qatar </t>
  </si>
  <si>
    <t xml:space="preserve">Senegal </t>
  </si>
  <si>
    <t>Gruppe A</t>
  </si>
  <si>
    <t>resultat</t>
  </si>
  <si>
    <t>Gruppe kampe</t>
  </si>
  <si>
    <t>gruppe</t>
  </si>
  <si>
    <t>kl.</t>
  </si>
  <si>
    <t>dato</t>
  </si>
  <si>
    <t>VM 2022 - Resultater</t>
  </si>
  <si>
    <t>Holland</t>
  </si>
  <si>
    <t>Senegal</t>
  </si>
  <si>
    <t>Ecuador</t>
  </si>
  <si>
    <t>Iran</t>
  </si>
  <si>
    <t>Wales</t>
  </si>
  <si>
    <t>USA</t>
  </si>
  <si>
    <t>Saudi Arabien</t>
  </si>
  <si>
    <t>Polen</t>
  </si>
  <si>
    <t>Australien</t>
  </si>
  <si>
    <t>Tunesien</t>
  </si>
  <si>
    <t>Costa Rica</t>
  </si>
  <si>
    <t>Japan</t>
  </si>
  <si>
    <t>Canada</t>
  </si>
  <si>
    <t>Kroatien</t>
  </si>
  <si>
    <t>Cameroun</t>
  </si>
  <si>
    <t>Ghana</t>
  </si>
  <si>
    <t>Sydkorea</t>
  </si>
  <si>
    <t>Serbien</t>
  </si>
  <si>
    <t>England</t>
  </si>
  <si>
    <t>Argentina</t>
  </si>
  <si>
    <t>Frankrig</t>
  </si>
  <si>
    <t>Marokko</t>
  </si>
  <si>
    <t>Brasilien</t>
  </si>
  <si>
    <t>Schweiz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</si>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</sst>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\ \ hh:mm"/>
  </numFmts>
  <fonts count="7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rgb="FF212529"/>
      <name val="Arial"/>
      <family val="2"/>
    </font>
    <font>
      <b/>
      <sz val="9"/>
      <color rgb="FF212529"/>
      <name val="Arial"/>
      <family val="2"/>
    </font>
    <font>
      <b/>
      <sz val="36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E1E1E1"/>
      </left>
      <right style="medium">
        <color rgb="FFE1E1E1"/>
      </right>
      <top style="medium">
        <color rgb="FFE1E1E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E1E1E1"/>
      </top>
      <bottom style="medium">
        <color rgb="FFE1E1E1"/>
      </bottom>
      <diagonal/>
    </border>
    <border>
      <left style="medium">
        <color rgb="FFE1E1E1"/>
      </left>
      <right/>
      <top style="medium">
        <color rgb="FFE1E1E1"/>
      </top>
      <bottom/>
      <diagonal/>
    </border>
    <border>
      <left style="medium">
        <color rgb="FFE1E1E1"/>
      </left>
      <right/>
      <top style="medium">
        <color rgb="FFE1E1E1"/>
      </top>
      <bottom style="medium">
        <color rgb="FFE1E1E1"/>
      </bottom>
      <diagonal/>
    </border>
    <border>
      <left style="medium">
        <color rgb="FFE1E1E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3" fillId="0" borderId="0" xfId="0" applyFont="1"/>
    <xf numFmtId="0" fontId="0" fillId="0" borderId="1" xfId="0" applyBorder="1" applyProtection="1">
      <protection locked="0"/>
    </xf>
    <xf numFmtId="0" fontId="3" fillId="0" borderId="0" xfId="0" applyFont="1" applyAlignment="1">
      <alignment horizontal="left"/>
    </xf>
    <xf numFmtId="0" fontId="0" fillId="0" borderId="0" xfId="0" applyProtection="1">
      <protection locked="0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/>
    <xf numFmtId="20" fontId="4" fillId="0" borderId="0" xfId="0" applyNumberFormat="1" applyFont="1" applyAlignment="1">
      <alignment horizontal="center" vertical="center" wrapText="1"/>
    </xf>
    <xf numFmtId="16" fontId="4" fillId="0" borderId="0" xfId="0" applyNumberFormat="1" applyFont="1" applyAlignment="1">
      <alignment horizontal="center" vertical="center" wrapText="1"/>
    </xf>
    <xf numFmtId="0" fontId="0" fillId="0" borderId="3" xfId="0" applyBorder="1" applyProtection="1">
      <protection locked="0"/>
    </xf>
    <xf numFmtId="0" fontId="2" fillId="0" borderId="1" xfId="0" applyFont="1" applyBorder="1" applyProtection="1">
      <protection locked="0"/>
    </xf>
    <xf numFmtId="0" fontId="4" fillId="0" borderId="0" xfId="0" applyFont="1" applyAlignment="1">
      <alignment horizontal="left" vertical="center" wrapText="1"/>
    </xf>
    <xf numFmtId="0" fontId="0" fillId="0" borderId="1" xfId="0" quotePrefix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5">
    <tabColor rgb="FFFFFF00"/>
    <pageSetUpPr fitToPage="1"/>
  </sheetPr>
  <dimension ref="A1:Y75"/>
  <sheetViews>
    <sheetView tabSelected="1" topLeftCell="A52" zoomScaleNormal="100" workbookViewId="0">
      <selection activeCell="G72" sqref="G72"/>
    </sheetView>
  </sheetViews>
  <sheetFormatPr defaultRowHeight="12.75" x14ac:dyDescent="0.2"/>
  <cols>
    <col min="1" max="2" width="9.140625" style="2"/>
    <col min="3" max="3" width="15.42578125" style="6" bestFit="1" customWidth="1"/>
    <col min="4" max="4" width="9.5703125" style="5" bestFit="1" customWidth="1"/>
    <col min="5" max="5" width="8.28515625" style="2" bestFit="1" customWidth="1"/>
    <col min="6" max="6" width="20.28515625" style="5" customWidth="1"/>
    <col min="7" max="7" width="3.5703125" style="4" customWidth="1"/>
    <col min="8" max="8" width="9.140625" style="2"/>
    <col min="9" max="9" width="15.5703125" style="5" customWidth="1"/>
    <col min="10" max="10" width="4" style="2" customWidth="1"/>
    <col min="11" max="11" width="9.140625" style="4"/>
    <col min="12" max="12" width="3.5703125" style="2" customWidth="1"/>
    <col min="13" max="13" width="9.140625" style="4"/>
    <col min="14" max="14" width="8.7109375" customWidth="1"/>
    <col min="15" max="15" width="13.28515625" style="2" bestFit="1" customWidth="1"/>
    <col min="16" max="19" width="8.7109375" style="2" customWidth="1"/>
    <col min="20" max="21" width="8.7109375" customWidth="1"/>
    <col min="22" max="22" width="8.7109375" style="1" customWidth="1"/>
    <col min="23" max="26" width="8.7109375" customWidth="1"/>
  </cols>
  <sheetData>
    <row r="1" spans="1:25" ht="62.25" customHeight="1" thickBot="1" x14ac:dyDescent="0.65">
      <c r="C1" s="32" t="s">
        <v>140</v>
      </c>
      <c r="D1" s="33"/>
      <c r="E1" s="33"/>
      <c r="F1" s="33"/>
      <c r="G1" s="36"/>
      <c r="H1" s="31"/>
      <c r="I1" s="34"/>
      <c r="J1" s="35"/>
      <c r="K1" s="35"/>
      <c r="L1" s="35"/>
    </row>
    <row r="3" spans="1:25" ht="15.95" customHeight="1" x14ac:dyDescent="0.2">
      <c r="A3" s="7"/>
      <c r="B3" s="7" t="s">
        <v>139</v>
      </c>
      <c r="C3" s="30" t="s">
        <v>138</v>
      </c>
      <c r="D3" s="9" t="s">
        <v>137</v>
      </c>
      <c r="E3" s="39" t="s">
        <v>136</v>
      </c>
      <c r="F3" s="40"/>
      <c r="G3" s="40"/>
      <c r="H3" s="40"/>
      <c r="I3" s="40"/>
      <c r="J3" s="7"/>
      <c r="K3" s="40" t="s">
        <v>135</v>
      </c>
      <c r="L3" s="40"/>
      <c r="M3" s="40"/>
      <c r="O3" s="7" t="s">
        <v>134</v>
      </c>
      <c r="P3"/>
      <c r="Q3"/>
      <c r="R3" s="4" t="s">
        <v>70</v>
      </c>
      <c r="S3" s="4" t="s">
        <v>0</v>
      </c>
      <c r="T3" s="2"/>
      <c r="U3" s="2"/>
      <c r="W3" s="7"/>
      <c r="X3" s="7"/>
      <c r="Y3" s="1"/>
    </row>
    <row r="4" spans="1:25" ht="15.95" customHeight="1" thickBot="1" x14ac:dyDescent="0.25">
      <c r="A4"/>
      <c r="B4" s="17">
        <v>44885</v>
      </c>
      <c r="C4" s="16">
        <v>0.70833333333333337</v>
      </c>
      <c r="D4" s="14" t="s">
        <v>128</v>
      </c>
      <c r="E4" s="14"/>
      <c r="F4" s="20" t="s">
        <v>132</v>
      </c>
      <c r="G4" s="26" t="s">
        <v>4</v>
      </c>
      <c r="H4" s="14"/>
      <c r="I4" s="20" t="s">
        <v>143</v>
      </c>
      <c r="K4" s="12">
        <v>0</v>
      </c>
      <c r="L4" s="13" t="s">
        <v>4</v>
      </c>
      <c r="M4" s="12">
        <v>2</v>
      </c>
      <c r="O4" t="str">
        <f>F4</f>
        <v xml:space="preserve">Qatar </v>
      </c>
      <c r="P4" s="28">
        <f>K4+K6+M8</f>
        <v>1</v>
      </c>
      <c r="Q4" s="28">
        <f>M4+M6+K8</f>
        <v>7</v>
      </c>
      <c r="R4" s="27">
        <f>P4-Q4</f>
        <v>-6</v>
      </c>
      <c r="S4" s="3">
        <f>IF(K4="",0,IF(K4&gt;M4,3,IF(K4=M4,1,0)))+IF(K6="",0,IF(K6&gt;M6,3,IF(K6=M6,1,0)))+IF(M8="",0,IF(K8&lt;M8,3,IF(K8=M8,1,0)))</f>
        <v>0</v>
      </c>
      <c r="W4" s="1"/>
      <c r="X4" s="1"/>
      <c r="Y4" s="2"/>
    </row>
    <row r="5" spans="1:25" ht="15.95" customHeight="1" thickBot="1" x14ac:dyDescent="0.25">
      <c r="A5"/>
      <c r="B5" s="17">
        <v>44886</v>
      </c>
      <c r="C5" s="16">
        <v>0.45833333333333331</v>
      </c>
      <c r="D5" s="14" t="s">
        <v>128</v>
      </c>
      <c r="E5" s="14"/>
      <c r="F5" s="20" t="s">
        <v>133</v>
      </c>
      <c r="G5" s="26" t="s">
        <v>4</v>
      </c>
      <c r="H5" s="14"/>
      <c r="I5" s="20" t="s">
        <v>141</v>
      </c>
      <c r="K5" s="12">
        <v>0</v>
      </c>
      <c r="L5" s="13" t="s">
        <v>4</v>
      </c>
      <c r="M5" s="12">
        <v>2</v>
      </c>
      <c r="O5" t="str">
        <f>I4</f>
        <v>Ecuador</v>
      </c>
      <c r="P5" s="28">
        <f>M4+M7+K9</f>
        <v>4</v>
      </c>
      <c r="Q5" s="28">
        <f>K4+K7+M9</f>
        <v>3</v>
      </c>
      <c r="R5" s="27">
        <f>P5-Q5</f>
        <v>1</v>
      </c>
      <c r="S5" s="3">
        <f>IF(M4="",0,IF(K4&lt;M4,3,IF(K4=M4,1,0)))+IF(M7="",0,IF(K7&lt;M7,3,IF(K7=M7,1,0)))+IF(K9="",0,IF(K9&gt;M9,3,IF(K9=M9,1,0)))</f>
        <v>4</v>
      </c>
      <c r="W5" s="1"/>
      <c r="X5" s="1"/>
      <c r="Y5" s="2"/>
    </row>
    <row r="6" spans="1:25" ht="15.95" customHeight="1" thickBot="1" x14ac:dyDescent="0.25">
      <c r="A6"/>
      <c r="B6" s="17">
        <v>44890</v>
      </c>
      <c r="C6" s="16">
        <v>0.58333333333333337</v>
      </c>
      <c r="D6" s="14" t="s">
        <v>128</v>
      </c>
      <c r="E6" s="14"/>
      <c r="F6" s="20" t="s">
        <v>132</v>
      </c>
      <c r="G6" s="26" t="s">
        <v>4</v>
      </c>
      <c r="H6" s="14"/>
      <c r="I6" s="20" t="s">
        <v>126</v>
      </c>
      <c r="K6" s="12">
        <v>1</v>
      </c>
      <c r="L6" s="13" t="s">
        <v>4</v>
      </c>
      <c r="M6" s="12">
        <v>3</v>
      </c>
      <c r="O6" t="str">
        <f>F5</f>
        <v xml:space="preserve">Senegal </v>
      </c>
      <c r="P6" s="28">
        <f>M6+M9+K5</f>
        <v>5</v>
      </c>
      <c r="Q6" s="28">
        <f>M5+K6+K9</f>
        <v>4</v>
      </c>
      <c r="R6" s="27">
        <f>P6-Q6</f>
        <v>1</v>
      </c>
      <c r="S6" s="3">
        <f>IF(K5="",0,IF(K5&gt;M5,3,IF(K5=M5,1,0)))+IF(M6="",0,IF(K6&lt;M6,3,IF(K6=M6,1,0)))+IF(M9="",0,IF(K9&lt;M9,3,IF(K9=M9,1,0)))</f>
        <v>6</v>
      </c>
      <c r="W6" s="1"/>
      <c r="X6" s="1"/>
      <c r="Y6" s="2"/>
    </row>
    <row r="7" spans="1:25" ht="15.95" customHeight="1" thickBot="1" x14ac:dyDescent="0.25">
      <c r="A7"/>
      <c r="B7" s="17">
        <v>44890</v>
      </c>
      <c r="C7" s="16">
        <v>0.70833333333333337</v>
      </c>
      <c r="D7" s="14" t="s">
        <v>128</v>
      </c>
      <c r="E7" s="14"/>
      <c r="F7" s="20" t="s">
        <v>130</v>
      </c>
      <c r="G7" s="26" t="s">
        <v>4</v>
      </c>
      <c r="H7" s="14"/>
      <c r="I7" s="20" t="s">
        <v>131</v>
      </c>
      <c r="K7" s="12">
        <v>1</v>
      </c>
      <c r="L7" s="13" t="s">
        <v>4</v>
      </c>
      <c r="M7" s="12">
        <v>1</v>
      </c>
      <c r="O7" t="str">
        <f>I5</f>
        <v>Holland</v>
      </c>
      <c r="P7" s="28">
        <f>M5+K7+K8</f>
        <v>5</v>
      </c>
      <c r="Q7" s="28">
        <f>K5+M7+M8</f>
        <v>1</v>
      </c>
      <c r="R7" s="27">
        <f>P7-Q7</f>
        <v>4</v>
      </c>
      <c r="S7" s="3">
        <f>IF(M5="",0,IF(K5&lt;M5,3,IF(K5=M5,1,0)))+IF(K7="",0,IF(K7&gt;M7,3,IF(K7=M7,1,0)))+IF(K8="",0,IF(K8&gt;M8,3,IF(K8=M8,1,0)))</f>
        <v>7</v>
      </c>
      <c r="W7" s="1"/>
      <c r="X7" s="1"/>
      <c r="Y7" s="2"/>
    </row>
    <row r="8" spans="1:25" ht="15.95" customHeight="1" thickBot="1" x14ac:dyDescent="0.25">
      <c r="A8"/>
      <c r="B8" s="17">
        <v>44894</v>
      </c>
      <c r="C8" s="16">
        <v>0.66666666666666663</v>
      </c>
      <c r="D8" s="14" t="s">
        <v>128</v>
      </c>
      <c r="E8" s="14"/>
      <c r="F8" s="20" t="s">
        <v>130</v>
      </c>
      <c r="G8" s="26" t="s">
        <v>4</v>
      </c>
      <c r="H8" s="14"/>
      <c r="I8" s="20" t="s">
        <v>129</v>
      </c>
      <c r="K8" s="12">
        <v>2</v>
      </c>
      <c r="L8" s="13" t="s">
        <v>4</v>
      </c>
      <c r="M8" s="12">
        <v>0</v>
      </c>
    </row>
    <row r="9" spans="1:25" ht="15.95" customHeight="1" thickBot="1" x14ac:dyDescent="0.25">
      <c r="A9"/>
      <c r="B9" s="17">
        <v>44894</v>
      </c>
      <c r="C9" s="16">
        <v>0.66666666666666663</v>
      </c>
      <c r="D9" s="14" t="s">
        <v>128</v>
      </c>
      <c r="E9" s="14"/>
      <c r="F9" s="20" t="s">
        <v>127</v>
      </c>
      <c r="G9" s="26" t="s">
        <v>4</v>
      </c>
      <c r="H9" s="14"/>
      <c r="I9" s="20" t="s">
        <v>126</v>
      </c>
      <c r="K9" s="12">
        <v>1</v>
      </c>
      <c r="L9" s="13" t="s">
        <v>4</v>
      </c>
      <c r="M9" s="12">
        <v>2</v>
      </c>
      <c r="O9" s="7" t="s">
        <v>125</v>
      </c>
      <c r="P9"/>
      <c r="Q9"/>
      <c r="R9" s="4" t="s">
        <v>70</v>
      </c>
      <c r="S9" s="4" t="s">
        <v>0</v>
      </c>
    </row>
    <row r="10" spans="1:25" ht="15.95" customHeight="1" thickBot="1" x14ac:dyDescent="0.25">
      <c r="A10"/>
      <c r="B10" s="17">
        <v>44886</v>
      </c>
      <c r="C10" s="16">
        <v>0.58333333333333337</v>
      </c>
      <c r="D10" s="14" t="s">
        <v>119</v>
      </c>
      <c r="E10" s="14"/>
      <c r="F10" s="20" t="s">
        <v>123</v>
      </c>
      <c r="G10" s="26" t="s">
        <v>4</v>
      </c>
      <c r="H10" s="14"/>
      <c r="I10" s="20" t="s">
        <v>144</v>
      </c>
      <c r="K10" s="12">
        <v>6</v>
      </c>
      <c r="L10" s="13" t="s">
        <v>4</v>
      </c>
      <c r="M10" s="12">
        <v>2</v>
      </c>
      <c r="O10" t="str">
        <f>F10</f>
        <v xml:space="preserve">England </v>
      </c>
      <c r="P10" s="28">
        <f>K10+K12+M14</f>
        <v>9</v>
      </c>
      <c r="Q10" s="28">
        <f>M10+M12+K14</f>
        <v>2</v>
      </c>
      <c r="R10" s="27">
        <f>P10-Q10</f>
        <v>7</v>
      </c>
      <c r="S10" s="3">
        <f>IF(K10="",0,IF(K10&gt;M10,3,IF(K10=M10,1,0)))+IF(K12="",0,IF(K12&gt;M12,3,IF(K12=M12,1,0)))+IF(M14="",0,IF(K14&lt;M14,3,IF(K14=M14,1,0)))</f>
        <v>7</v>
      </c>
      <c r="W10" s="1"/>
      <c r="X10" s="1"/>
    </row>
    <row r="11" spans="1:25" ht="15.95" customHeight="1" thickBot="1" x14ac:dyDescent="0.25">
      <c r="A11"/>
      <c r="B11" s="17">
        <v>44886</v>
      </c>
      <c r="C11" s="16">
        <v>0.83333333333333337</v>
      </c>
      <c r="D11" s="14" t="s">
        <v>119</v>
      </c>
      <c r="E11" s="14"/>
      <c r="F11" s="20" t="s">
        <v>124</v>
      </c>
      <c r="G11" s="26" t="s">
        <v>4</v>
      </c>
      <c r="H11" s="14"/>
      <c r="I11" s="20" t="s">
        <v>145</v>
      </c>
      <c r="K11" s="12">
        <v>1</v>
      </c>
      <c r="L11" s="13" t="s">
        <v>4</v>
      </c>
      <c r="M11" s="12">
        <v>1</v>
      </c>
      <c r="O11" t="str">
        <f>I10</f>
        <v>Iran</v>
      </c>
      <c r="P11" s="28">
        <f>M10+M13+K15</f>
        <v>4</v>
      </c>
      <c r="Q11" s="28">
        <f>K10+K13+M15</f>
        <v>7</v>
      </c>
      <c r="R11" s="27">
        <f>P11-Q11</f>
        <v>-3</v>
      </c>
      <c r="S11" s="3">
        <f>IF(M10="",0,IF(K10&lt;M10,3,IF(K10=M10,1,0)))+IF(M13="",0,IF(K13&lt;M13,3,IF(K13=M13,1,0)))+IF(K15="",0,IF(K15&gt;M15,3,IF(K15=M15,1,0)))</f>
        <v>3</v>
      </c>
      <c r="W11" s="1"/>
      <c r="X11" s="1"/>
    </row>
    <row r="12" spans="1:25" ht="15.95" customHeight="1" thickBot="1" x14ac:dyDescent="0.25">
      <c r="A12"/>
      <c r="B12" s="17">
        <v>44890</v>
      </c>
      <c r="C12" s="16">
        <v>0.83333333333333337</v>
      </c>
      <c r="D12" s="14" t="s">
        <v>119</v>
      </c>
      <c r="E12" s="14"/>
      <c r="F12" s="20" t="s">
        <v>123</v>
      </c>
      <c r="G12" s="26" t="s">
        <v>4</v>
      </c>
      <c r="H12" s="14"/>
      <c r="I12" s="20" t="s">
        <v>146</v>
      </c>
      <c r="K12" s="12">
        <v>0</v>
      </c>
      <c r="L12" s="13" t="s">
        <v>4</v>
      </c>
      <c r="M12" s="12">
        <v>0</v>
      </c>
      <c r="O12" t="str">
        <f>F11</f>
        <v xml:space="preserve">USA </v>
      </c>
      <c r="P12" s="28">
        <f>M12+M15+K11</f>
        <v>2</v>
      </c>
      <c r="Q12" s="28">
        <f>M11+K12+K15</f>
        <v>1</v>
      </c>
      <c r="R12" s="27">
        <f>P12-Q12</f>
        <v>1</v>
      </c>
      <c r="S12" s="3">
        <f>IF(K11="",0,IF(K11&gt;M11,3,IF(K11=M11,1,0)))+IF(M12="",0,IF(K12&lt;M12,3,IF(K12=M12,1,0)))+IF(M15="",0,IF(K15&lt;M15,3,IF(K15=M15,1,0)))</f>
        <v>5</v>
      </c>
      <c r="W12" s="1"/>
      <c r="X12" s="1"/>
    </row>
    <row r="13" spans="1:25" ht="15.95" customHeight="1" thickBot="1" x14ac:dyDescent="0.25">
      <c r="A13"/>
      <c r="B13" s="17">
        <v>44890</v>
      </c>
      <c r="C13" s="16">
        <v>0.45833333333333331</v>
      </c>
      <c r="D13" s="14" t="s">
        <v>119</v>
      </c>
      <c r="E13" s="14"/>
      <c r="F13" s="20" t="s">
        <v>121</v>
      </c>
      <c r="G13" s="26" t="s">
        <v>4</v>
      </c>
      <c r="H13" s="14"/>
      <c r="I13" s="20" t="s">
        <v>122</v>
      </c>
      <c r="K13" s="12">
        <v>0</v>
      </c>
      <c r="L13" s="13" t="s">
        <v>4</v>
      </c>
      <c r="M13" s="12">
        <v>2</v>
      </c>
      <c r="O13" t="str">
        <f>I11</f>
        <v>Wales</v>
      </c>
      <c r="P13" s="28">
        <f>M11+K13+K14</f>
        <v>1</v>
      </c>
      <c r="Q13" s="28">
        <f>K11+M13+M14</f>
        <v>6</v>
      </c>
      <c r="R13" s="27">
        <f>P13-Q13</f>
        <v>-5</v>
      </c>
      <c r="S13" s="3">
        <f>IF(M11="",0,IF(K11&lt;M11,3,IF(K11=M11,1,0)))+IF(K13="",0,IF(K13&gt;M13,3,IF(K13=M13,1,0)))+IF(K14="",0,IF(K14&gt;M14,3,IF(K14=M14,1,0)))</f>
        <v>1</v>
      </c>
      <c r="W13" s="1"/>
      <c r="X13" s="1"/>
    </row>
    <row r="14" spans="1:25" ht="15.95" customHeight="1" thickBot="1" x14ac:dyDescent="0.25">
      <c r="A14"/>
      <c r="B14" s="17">
        <v>44894</v>
      </c>
      <c r="C14" s="16">
        <v>0.83333333333333337</v>
      </c>
      <c r="D14" s="14" t="s">
        <v>119</v>
      </c>
      <c r="E14" s="14"/>
      <c r="F14" s="20" t="s">
        <v>121</v>
      </c>
      <c r="G14" s="26" t="s">
        <v>4</v>
      </c>
      <c r="H14" s="14"/>
      <c r="I14" s="20" t="s">
        <v>120</v>
      </c>
      <c r="K14" s="12">
        <v>0</v>
      </c>
      <c r="L14" s="13" t="s">
        <v>4</v>
      </c>
      <c r="M14" s="12">
        <v>3</v>
      </c>
    </row>
    <row r="15" spans="1:25" ht="15.95" customHeight="1" thickBot="1" x14ac:dyDescent="0.25">
      <c r="A15"/>
      <c r="B15" s="17">
        <v>44894</v>
      </c>
      <c r="C15" s="16">
        <v>0.83333333333333337</v>
      </c>
      <c r="D15" s="14" t="s">
        <v>119</v>
      </c>
      <c r="E15" s="14"/>
      <c r="F15" s="20" t="s">
        <v>118</v>
      </c>
      <c r="G15" s="26" t="s">
        <v>4</v>
      </c>
      <c r="H15" s="14"/>
      <c r="I15" s="20" t="s">
        <v>117</v>
      </c>
      <c r="K15" s="12">
        <v>0</v>
      </c>
      <c r="L15" s="13" t="s">
        <v>4</v>
      </c>
      <c r="M15" s="12">
        <v>1</v>
      </c>
      <c r="O15" s="7" t="s">
        <v>116</v>
      </c>
      <c r="P15"/>
      <c r="Q15"/>
      <c r="R15" s="4" t="s">
        <v>70</v>
      </c>
      <c r="S15" s="4" t="s">
        <v>0</v>
      </c>
      <c r="W15" s="1"/>
    </row>
    <row r="16" spans="1:25" ht="15.95" customHeight="1" thickBot="1" x14ac:dyDescent="0.25">
      <c r="A16"/>
      <c r="B16" s="17">
        <v>44887</v>
      </c>
      <c r="C16" s="16">
        <v>0.45833333333333331</v>
      </c>
      <c r="D16" s="14" t="s">
        <v>110</v>
      </c>
      <c r="E16" s="14"/>
      <c r="F16" s="20" t="s">
        <v>114</v>
      </c>
      <c r="G16" s="26" t="s">
        <v>4</v>
      </c>
      <c r="H16" s="14"/>
      <c r="I16" s="20" t="s">
        <v>147</v>
      </c>
      <c r="K16" s="12">
        <v>1</v>
      </c>
      <c r="L16" s="13" t="s">
        <v>4</v>
      </c>
      <c r="M16" s="12">
        <v>2</v>
      </c>
      <c r="O16" t="str">
        <f>F16</f>
        <v xml:space="preserve">Argentina </v>
      </c>
      <c r="P16" s="28">
        <f>K16+K18+M20</f>
        <v>5</v>
      </c>
      <c r="Q16" s="28">
        <f>M16+M18+K20</f>
        <v>2</v>
      </c>
      <c r="R16" s="27">
        <f>P16-Q16</f>
        <v>3</v>
      </c>
      <c r="S16" s="3">
        <f>IF(K16="",0,IF(K16&gt;M16,3,IF(K16=M16,1,0)))+IF(K18="",0,IF(K18&gt;M18,3,IF(K18=M18,1,0)))+IF(M20="",0,IF(K20&lt;M20,3,IF(K20=M20,1,0)))</f>
        <v>6</v>
      </c>
      <c r="W16" s="1"/>
      <c r="X16" s="1"/>
    </row>
    <row r="17" spans="1:24" ht="15.95" customHeight="1" thickBot="1" x14ac:dyDescent="0.25">
      <c r="A17"/>
      <c r="B17" s="17">
        <v>44887</v>
      </c>
      <c r="C17" s="16">
        <v>0.70833333333333337</v>
      </c>
      <c r="D17" s="14" t="s">
        <v>110</v>
      </c>
      <c r="E17" s="14"/>
      <c r="F17" s="20" t="s">
        <v>115</v>
      </c>
      <c r="G17" s="26" t="s">
        <v>4</v>
      </c>
      <c r="H17" s="14"/>
      <c r="I17" s="20" t="s">
        <v>148</v>
      </c>
      <c r="K17" s="12">
        <v>0</v>
      </c>
      <c r="L17" s="13" t="s">
        <v>4</v>
      </c>
      <c r="M17" s="12">
        <v>0</v>
      </c>
      <c r="O17" t="str">
        <f>I16</f>
        <v>Saudi Arabien</v>
      </c>
      <c r="P17" s="28">
        <f>M16+M19+K21</f>
        <v>3</v>
      </c>
      <c r="Q17" s="28">
        <f>K16+K19+M21</f>
        <v>5</v>
      </c>
      <c r="R17" s="27">
        <f>P17-Q17</f>
        <v>-2</v>
      </c>
      <c r="S17" s="3">
        <f>IF(M16="",0,IF(K16&lt;M16,3,IF(K16=M16,1,0)))+IF(M19="",0,IF(K19&lt;M19,3,IF(K19=M19,1,0)))+IF(K21="",0,IF(K21&gt;M21,3,IF(K21=M21,1,0)))</f>
        <v>3</v>
      </c>
      <c r="W17" s="1"/>
      <c r="X17" s="1"/>
    </row>
    <row r="18" spans="1:24" ht="15.95" customHeight="1" thickBot="1" x14ac:dyDescent="0.25">
      <c r="A18"/>
      <c r="B18" s="17">
        <v>44891</v>
      </c>
      <c r="C18" s="16">
        <v>0.83333333333333337</v>
      </c>
      <c r="D18" s="14" t="s">
        <v>110</v>
      </c>
      <c r="E18" s="14"/>
      <c r="F18" s="20" t="s">
        <v>114</v>
      </c>
      <c r="G18" s="26" t="s">
        <v>4</v>
      </c>
      <c r="H18" s="14"/>
      <c r="I18" s="20" t="s">
        <v>108</v>
      </c>
      <c r="K18" s="12">
        <v>2</v>
      </c>
      <c r="L18" s="13" t="s">
        <v>4</v>
      </c>
      <c r="M18" s="12">
        <v>0</v>
      </c>
      <c r="O18" t="str">
        <f>F17</f>
        <v xml:space="preserve">Mexico </v>
      </c>
      <c r="P18" s="28">
        <f>M18+M21+K17</f>
        <v>2</v>
      </c>
      <c r="Q18" s="28">
        <f>M17+K18+K21</f>
        <v>3</v>
      </c>
      <c r="R18" s="27">
        <f>P18-Q18</f>
        <v>-1</v>
      </c>
      <c r="S18" s="3">
        <f>IF(K17="",0,IF(K17&gt;M17,3,IF(K17=M17,1,0)))+IF(M18="",0,IF(K18&lt;M18,3,IF(K18=M18,1,0)))+IF(M21="",0,IF(K21&lt;M21,3,IF(K21=M21,1,0)))</f>
        <v>4</v>
      </c>
      <c r="W18" s="1"/>
      <c r="X18" s="1"/>
    </row>
    <row r="19" spans="1:24" ht="15.95" customHeight="1" thickBot="1" x14ac:dyDescent="0.25">
      <c r="A19"/>
      <c r="B19" s="17">
        <v>44891</v>
      </c>
      <c r="C19" s="16">
        <v>0.58333333333333337</v>
      </c>
      <c r="D19" s="14" t="s">
        <v>110</v>
      </c>
      <c r="E19" s="14"/>
      <c r="F19" s="20" t="s">
        <v>112</v>
      </c>
      <c r="G19" s="26" t="s">
        <v>4</v>
      </c>
      <c r="H19" s="14"/>
      <c r="I19" s="20" t="s">
        <v>113</v>
      </c>
      <c r="K19" s="12">
        <v>2</v>
      </c>
      <c r="L19" s="13" t="s">
        <v>4</v>
      </c>
      <c r="M19" s="12">
        <v>0</v>
      </c>
      <c r="O19" t="str">
        <f>I17</f>
        <v>Polen</v>
      </c>
      <c r="P19" s="28">
        <f>M17+K19+K20</f>
        <v>2</v>
      </c>
      <c r="Q19" s="28">
        <f>K17+M19+M20</f>
        <v>2</v>
      </c>
      <c r="R19" s="27">
        <f>P19-Q19</f>
        <v>0</v>
      </c>
      <c r="S19" s="3">
        <f>IF(M17="",0,IF(K17&lt;M17,3,IF(K17=M17,1,0)))+IF(K19="",0,IF(K19&gt;M19,3,IF(K19=M19,1,0)))+IF(K20="",0,IF(K20&gt;M20,3,IF(K20=M20,1,0)))</f>
        <v>4</v>
      </c>
      <c r="W19" s="1"/>
      <c r="X19" s="1"/>
    </row>
    <row r="20" spans="1:24" ht="15.95" customHeight="1" thickBot="1" x14ac:dyDescent="0.25">
      <c r="A20"/>
      <c r="B20" s="17">
        <v>44895</v>
      </c>
      <c r="C20" s="16">
        <v>0.83333333333333337</v>
      </c>
      <c r="D20" s="14" t="s">
        <v>110</v>
      </c>
      <c r="E20" s="14"/>
      <c r="F20" s="20" t="s">
        <v>112</v>
      </c>
      <c r="G20" s="26" t="s">
        <v>4</v>
      </c>
      <c r="H20" s="14"/>
      <c r="I20" s="20" t="s">
        <v>111</v>
      </c>
      <c r="K20" s="12">
        <v>0</v>
      </c>
      <c r="L20" s="13" t="s">
        <v>4</v>
      </c>
      <c r="M20" s="12">
        <v>2</v>
      </c>
    </row>
    <row r="21" spans="1:24" ht="15.95" customHeight="1" thickBot="1" x14ac:dyDescent="0.25">
      <c r="A21"/>
      <c r="B21" s="17">
        <v>44895</v>
      </c>
      <c r="C21" s="16">
        <v>0.83333333333333337</v>
      </c>
      <c r="D21" s="14" t="s">
        <v>110</v>
      </c>
      <c r="E21" s="14"/>
      <c r="F21" s="20" t="s">
        <v>109</v>
      </c>
      <c r="G21" s="26" t="s">
        <v>4</v>
      </c>
      <c r="H21" s="14"/>
      <c r="I21" s="20" t="s">
        <v>108</v>
      </c>
      <c r="K21" s="12">
        <v>1</v>
      </c>
      <c r="L21" s="13" t="s">
        <v>4</v>
      </c>
      <c r="M21" s="12">
        <v>2</v>
      </c>
      <c r="O21" s="7" t="s">
        <v>107</v>
      </c>
      <c r="P21"/>
      <c r="Q21"/>
      <c r="R21" s="4" t="s">
        <v>70</v>
      </c>
      <c r="S21" s="4" t="s">
        <v>0</v>
      </c>
    </row>
    <row r="22" spans="1:24" ht="15.95" customHeight="1" thickBot="1" x14ac:dyDescent="0.25">
      <c r="A22"/>
      <c r="B22" s="17">
        <v>44887</v>
      </c>
      <c r="C22" s="16">
        <v>0.83333333333333337</v>
      </c>
      <c r="D22" s="14" t="s">
        <v>101</v>
      </c>
      <c r="E22" s="14"/>
      <c r="F22" s="20" t="s">
        <v>105</v>
      </c>
      <c r="G22" s="26" t="s">
        <v>4</v>
      </c>
      <c r="H22" s="14"/>
      <c r="I22" s="20" t="s">
        <v>149</v>
      </c>
      <c r="K22" s="12">
        <v>4</v>
      </c>
      <c r="L22" s="13" t="s">
        <v>4</v>
      </c>
      <c r="M22" s="12">
        <v>1</v>
      </c>
      <c r="O22" t="str">
        <f>F22</f>
        <v xml:space="preserve">Frankrig </v>
      </c>
      <c r="P22" s="28">
        <f>K22+K24+M26</f>
        <v>6</v>
      </c>
      <c r="Q22" s="28">
        <f>M22+M24+K26</f>
        <v>3</v>
      </c>
      <c r="R22" s="27">
        <f>P22-Q22</f>
        <v>3</v>
      </c>
      <c r="S22" s="3">
        <f>IF(K22="",0,IF(K22&gt;M22,3,IF(K22=M22,1,0)))+IF(K24="",0,IF(K24&gt;M24,3,IF(K24=M24,1,0)))+IF(M26="",0,IF(K26&lt;M26,3,IF(K26=M26,1,0)))</f>
        <v>6</v>
      </c>
      <c r="W22" s="1"/>
      <c r="X22" s="1"/>
    </row>
    <row r="23" spans="1:24" ht="15.95" customHeight="1" thickBot="1" x14ac:dyDescent="0.25">
      <c r="A23"/>
      <c r="B23" s="17">
        <v>44887</v>
      </c>
      <c r="C23" s="16">
        <v>0.58333333333333337</v>
      </c>
      <c r="D23" s="14" t="s">
        <v>101</v>
      </c>
      <c r="E23" s="14"/>
      <c r="F23" s="20" t="s">
        <v>106</v>
      </c>
      <c r="G23" s="26" t="s">
        <v>4</v>
      </c>
      <c r="H23" s="14"/>
      <c r="I23" s="20" t="s">
        <v>150</v>
      </c>
      <c r="K23" s="12">
        <v>0</v>
      </c>
      <c r="L23" s="13" t="s">
        <v>4</v>
      </c>
      <c r="M23" s="12">
        <v>0</v>
      </c>
      <c r="O23" t="str">
        <f>I22</f>
        <v>Australien</v>
      </c>
      <c r="P23" s="28">
        <f>M22+M25+K27</f>
        <v>3</v>
      </c>
      <c r="Q23" s="28">
        <f>K22+K25+M27</f>
        <v>4</v>
      </c>
      <c r="R23" s="27">
        <f>P23-Q23</f>
        <v>-1</v>
      </c>
      <c r="S23" s="3">
        <f>IF(M22="",0,IF(K22&lt;M22,3,IF(K22=M22,1,0)))+IF(M25="",0,IF(K25&lt;M25,3,IF(K25=M25,1,0)))+IF(K27="",0,IF(K27&gt;M27,3,IF(K27=M27,1,0)))</f>
        <v>6</v>
      </c>
      <c r="W23" s="1"/>
      <c r="X23" s="1"/>
    </row>
    <row r="24" spans="1:24" ht="15.95" customHeight="1" thickBot="1" x14ac:dyDescent="0.25">
      <c r="A24"/>
      <c r="B24" s="17">
        <v>44891</v>
      </c>
      <c r="C24" s="16">
        <v>0.70833333333333337</v>
      </c>
      <c r="D24" s="14" t="s">
        <v>101</v>
      </c>
      <c r="E24" s="14"/>
      <c r="F24" s="20" t="s">
        <v>105</v>
      </c>
      <c r="G24" s="26" t="s">
        <v>4</v>
      </c>
      <c r="H24" s="14"/>
      <c r="I24" s="20" t="s">
        <v>99</v>
      </c>
      <c r="K24" s="12">
        <v>2</v>
      </c>
      <c r="L24" s="13" t="s">
        <v>4</v>
      </c>
      <c r="M24" s="12">
        <v>1</v>
      </c>
      <c r="O24" t="str">
        <f>F23</f>
        <v xml:space="preserve">Danmark </v>
      </c>
      <c r="P24" s="28">
        <f>M24+M27+K23</f>
        <v>1</v>
      </c>
      <c r="Q24" s="28">
        <f>M23+K24+K27</f>
        <v>3</v>
      </c>
      <c r="R24" s="27">
        <f>P24-Q24</f>
        <v>-2</v>
      </c>
      <c r="S24" s="3">
        <f>IF(K23="",0,IF(K23&gt;M23,3,IF(K23=M23,1,0)))+IF(M24="",0,IF(K24&lt;M24,3,IF(K24=M24,1,0)))+IF(M27="",0,IF(K27&lt;M27,3,IF(K27=M27,1,0)))</f>
        <v>1</v>
      </c>
      <c r="W24" s="1"/>
      <c r="X24" s="1"/>
    </row>
    <row r="25" spans="1:24" ht="15.95" customHeight="1" thickBot="1" x14ac:dyDescent="0.25">
      <c r="A25"/>
      <c r="B25" s="17">
        <v>44891</v>
      </c>
      <c r="C25" s="16">
        <v>0.45833333333333331</v>
      </c>
      <c r="D25" s="14" t="s">
        <v>101</v>
      </c>
      <c r="E25" s="14"/>
      <c r="F25" s="20" t="s">
        <v>103</v>
      </c>
      <c r="G25" s="26" t="s">
        <v>4</v>
      </c>
      <c r="H25" s="14"/>
      <c r="I25" s="20" t="s">
        <v>104</v>
      </c>
      <c r="K25" s="12">
        <v>0</v>
      </c>
      <c r="L25" s="13" t="s">
        <v>4</v>
      </c>
      <c r="M25" s="12">
        <v>1</v>
      </c>
      <c r="O25" t="str">
        <f>I23</f>
        <v>Tunesien</v>
      </c>
      <c r="P25" s="28">
        <f>M23+K25+K26</f>
        <v>1</v>
      </c>
      <c r="Q25" s="28">
        <f>K23+M25+M26</f>
        <v>1</v>
      </c>
      <c r="R25" s="27">
        <f>P25-Q25</f>
        <v>0</v>
      </c>
      <c r="S25" s="3">
        <f>IF(M23="",0,IF(K23&lt;M23,3,IF(K23=M23,1,0)))+IF(K25="",0,IF(K25&gt;M25,3,IF(K25=M25,1,0)))+IF(K26="",0,IF(K26&gt;M26,3,IF(K26=M26,1,0)))</f>
        <v>4</v>
      </c>
      <c r="W25" s="1"/>
      <c r="X25" s="1"/>
    </row>
    <row r="26" spans="1:24" ht="15.95" customHeight="1" thickBot="1" x14ac:dyDescent="0.25">
      <c r="A26"/>
      <c r="B26" s="17">
        <v>44895</v>
      </c>
      <c r="C26" s="16">
        <v>0.66666666666666663</v>
      </c>
      <c r="D26" s="14" t="s">
        <v>101</v>
      </c>
      <c r="E26" s="14"/>
      <c r="F26" s="20" t="s">
        <v>103</v>
      </c>
      <c r="G26" s="26" t="s">
        <v>4</v>
      </c>
      <c r="H26" s="14"/>
      <c r="I26" s="20" t="s">
        <v>102</v>
      </c>
      <c r="K26" s="12">
        <v>1</v>
      </c>
      <c r="L26" s="13" t="s">
        <v>4</v>
      </c>
      <c r="M26" s="12">
        <v>0</v>
      </c>
    </row>
    <row r="27" spans="1:24" ht="15.95" customHeight="1" thickBot="1" x14ac:dyDescent="0.25">
      <c r="A27"/>
      <c r="B27" s="17">
        <v>44895</v>
      </c>
      <c r="C27" s="16">
        <v>0.66666666666666663</v>
      </c>
      <c r="D27" s="14" t="s">
        <v>101</v>
      </c>
      <c r="E27" s="14"/>
      <c r="F27" s="20" t="s">
        <v>100</v>
      </c>
      <c r="G27" s="26" t="s">
        <v>4</v>
      </c>
      <c r="H27" s="14"/>
      <c r="I27" s="20" t="s">
        <v>99</v>
      </c>
      <c r="K27" s="12">
        <v>1</v>
      </c>
      <c r="L27" s="13" t="s">
        <v>4</v>
      </c>
      <c r="M27" s="12">
        <v>0</v>
      </c>
      <c r="O27" s="7" t="s">
        <v>98</v>
      </c>
      <c r="P27"/>
      <c r="Q27"/>
      <c r="R27" s="4" t="s">
        <v>70</v>
      </c>
      <c r="S27" s="4" t="s">
        <v>0</v>
      </c>
    </row>
    <row r="28" spans="1:24" ht="15.95" customHeight="1" thickBot="1" x14ac:dyDescent="0.25">
      <c r="A28"/>
      <c r="B28" s="17">
        <v>44888</v>
      </c>
      <c r="C28" s="16">
        <v>0.70833333333333337</v>
      </c>
      <c r="D28" s="14" t="s">
        <v>92</v>
      </c>
      <c r="E28" s="14"/>
      <c r="F28" s="20" t="s">
        <v>96</v>
      </c>
      <c r="G28" s="26" t="s">
        <v>4</v>
      </c>
      <c r="H28" s="14"/>
      <c r="I28" s="20" t="s">
        <v>151</v>
      </c>
      <c r="K28" s="12">
        <v>7</v>
      </c>
      <c r="L28" s="13" t="s">
        <v>4</v>
      </c>
      <c r="M28" s="12">
        <v>0</v>
      </c>
      <c r="O28" t="str">
        <f>F28</f>
        <v xml:space="preserve">Spanien </v>
      </c>
      <c r="P28" s="28">
        <f>K28+K30+M32</f>
        <v>9</v>
      </c>
      <c r="Q28" s="28">
        <f>M28+M30+K32</f>
        <v>3</v>
      </c>
      <c r="R28" s="27">
        <f>P28-Q28</f>
        <v>6</v>
      </c>
      <c r="S28" s="3">
        <f>IF(K28="",0,IF(K28&gt;M28,3,IF(K28=M28,1,0)))+IF(K30="",0,IF(K30&gt;M30,3,IF(K30=M30,1,0)))+IF(M32="",0,IF(K32&lt;M32,3,IF(K32=M32,1,0)))</f>
        <v>4</v>
      </c>
      <c r="W28" s="1"/>
      <c r="X28" s="1"/>
    </row>
    <row r="29" spans="1:24" ht="15.95" customHeight="1" thickBot="1" x14ac:dyDescent="0.25">
      <c r="A29"/>
      <c r="B29" s="17">
        <v>44888</v>
      </c>
      <c r="C29" s="16">
        <v>0.58333333333333337</v>
      </c>
      <c r="D29" s="14" t="s">
        <v>92</v>
      </c>
      <c r="E29" s="14"/>
      <c r="F29" s="20" t="s">
        <v>97</v>
      </c>
      <c r="G29" s="26" t="s">
        <v>4</v>
      </c>
      <c r="H29" s="14"/>
      <c r="I29" s="20" t="s">
        <v>152</v>
      </c>
      <c r="K29" s="12">
        <v>1</v>
      </c>
      <c r="L29" s="13" t="s">
        <v>4</v>
      </c>
      <c r="M29" s="12">
        <v>2</v>
      </c>
      <c r="O29" t="str">
        <f>I28</f>
        <v>Costa Rica</v>
      </c>
      <c r="P29" s="28">
        <f>M28+M31+K33</f>
        <v>3</v>
      </c>
      <c r="Q29" s="28">
        <f>K28+K31+M33</f>
        <v>11</v>
      </c>
      <c r="R29" s="27">
        <f>P29-Q29</f>
        <v>-8</v>
      </c>
      <c r="S29" s="3">
        <f>IF(M28="",0,IF(K28&lt;M28,3,IF(K28=M28,1,0)))+IF(M31="",0,IF(K31&lt;M31,3,IF(K31=M31,1,0)))+IF(K33="",0,IF(K33&gt;M33,3,IF(K33=M33,1,0)))</f>
        <v>3</v>
      </c>
      <c r="W29" s="1"/>
      <c r="X29" s="1"/>
    </row>
    <row r="30" spans="1:24" ht="15.95" customHeight="1" thickBot="1" x14ac:dyDescent="0.25">
      <c r="A30"/>
      <c r="B30" s="17">
        <v>44892</v>
      </c>
      <c r="C30" s="16">
        <v>0.83333333333333337</v>
      </c>
      <c r="D30" s="14" t="s">
        <v>92</v>
      </c>
      <c r="E30" s="14"/>
      <c r="F30" s="20" t="s">
        <v>96</v>
      </c>
      <c r="G30" s="26" t="s">
        <v>4</v>
      </c>
      <c r="H30" s="14"/>
      <c r="I30" s="20" t="s">
        <v>90</v>
      </c>
      <c r="K30" s="12">
        <v>1</v>
      </c>
      <c r="L30" s="13" t="s">
        <v>4</v>
      </c>
      <c r="M30" s="12">
        <v>1</v>
      </c>
      <c r="O30" t="str">
        <f>F29</f>
        <v xml:space="preserve">Tyskland </v>
      </c>
      <c r="P30" s="28">
        <f>M30+M33+K29</f>
        <v>6</v>
      </c>
      <c r="Q30" s="28">
        <f>M29+K30+K33</f>
        <v>5</v>
      </c>
      <c r="R30" s="27">
        <f>P30-Q30</f>
        <v>1</v>
      </c>
      <c r="S30" s="3">
        <f>IF(K29="",0,IF(K29&gt;M29,3,IF(K29=M29,1,0)))+IF(M30="",0,IF(K30&lt;M30,3,IF(K30=M30,1,0)))+IF(M33="",0,IF(K33&lt;M33,3,IF(K33=M33,1,0)))</f>
        <v>4</v>
      </c>
      <c r="W30" s="1"/>
      <c r="X30" s="1"/>
    </row>
    <row r="31" spans="1:24" ht="15.95" customHeight="1" thickBot="1" x14ac:dyDescent="0.25">
      <c r="A31"/>
      <c r="B31" s="17">
        <v>44892</v>
      </c>
      <c r="C31" s="16">
        <v>0.45833333333333331</v>
      </c>
      <c r="D31" s="14" t="s">
        <v>92</v>
      </c>
      <c r="E31" s="14"/>
      <c r="F31" s="20" t="s">
        <v>94</v>
      </c>
      <c r="G31" s="26" t="s">
        <v>4</v>
      </c>
      <c r="H31" s="14"/>
      <c r="I31" s="20" t="s">
        <v>95</v>
      </c>
      <c r="K31" s="12">
        <v>0</v>
      </c>
      <c r="L31" s="13" t="s">
        <v>4</v>
      </c>
      <c r="M31" s="12">
        <v>1</v>
      </c>
      <c r="O31" t="str">
        <f>I29</f>
        <v>Japan</v>
      </c>
      <c r="P31" s="28">
        <f>M29+K31+K32</f>
        <v>4</v>
      </c>
      <c r="Q31" s="28">
        <f>K29+M31+M32</f>
        <v>3</v>
      </c>
      <c r="R31" s="27">
        <f>P31-Q31</f>
        <v>1</v>
      </c>
      <c r="S31" s="3">
        <f>IF(M29="",0,IF(K29&lt;M29,3,IF(K29=M29,1,0)))+IF(K31="",0,IF(K31&gt;M31,3,IF(K31=M31,1,0)))+IF(K32="",0,IF(K32&gt;M32,3,IF(K32=M32,1,0)))</f>
        <v>6</v>
      </c>
      <c r="W31" s="1"/>
      <c r="X31" s="1"/>
    </row>
    <row r="32" spans="1:24" ht="15.95" customHeight="1" thickBot="1" x14ac:dyDescent="0.25">
      <c r="A32"/>
      <c r="B32" s="17">
        <v>44896</v>
      </c>
      <c r="C32" s="16">
        <v>0.83333333333333337</v>
      </c>
      <c r="D32" s="14" t="s">
        <v>92</v>
      </c>
      <c r="E32" s="14"/>
      <c r="F32" s="20" t="s">
        <v>94</v>
      </c>
      <c r="G32" s="26" t="s">
        <v>4</v>
      </c>
      <c r="H32" s="14"/>
      <c r="I32" s="20" t="s">
        <v>93</v>
      </c>
      <c r="K32" s="12">
        <v>2</v>
      </c>
      <c r="L32" s="13" t="s">
        <v>4</v>
      </c>
      <c r="M32" s="12">
        <v>1</v>
      </c>
    </row>
    <row r="33" spans="1:24" ht="15.95" customHeight="1" thickBot="1" x14ac:dyDescent="0.25">
      <c r="A33"/>
      <c r="B33" s="17">
        <v>44896</v>
      </c>
      <c r="C33" s="16">
        <v>0.83333333333333337</v>
      </c>
      <c r="D33" s="14" t="s">
        <v>92</v>
      </c>
      <c r="E33" s="14"/>
      <c r="F33" s="20" t="s">
        <v>91</v>
      </c>
      <c r="G33" s="26" t="s">
        <v>4</v>
      </c>
      <c r="H33" s="14"/>
      <c r="I33" s="20" t="s">
        <v>90</v>
      </c>
      <c r="K33" s="12">
        <v>2</v>
      </c>
      <c r="L33" s="13" t="s">
        <v>4</v>
      </c>
      <c r="M33" s="12">
        <v>4</v>
      </c>
      <c r="O33" s="7" t="s">
        <v>89</v>
      </c>
      <c r="P33"/>
      <c r="Q33"/>
      <c r="R33" s="4" t="s">
        <v>70</v>
      </c>
      <c r="S33" s="4" t="s">
        <v>0</v>
      </c>
    </row>
    <row r="34" spans="1:24" ht="15.95" customHeight="1" thickBot="1" x14ac:dyDescent="0.25">
      <c r="A34"/>
      <c r="B34" s="17">
        <v>44888</v>
      </c>
      <c r="C34" s="16">
        <v>0.83333333333333337</v>
      </c>
      <c r="D34" s="29" t="s">
        <v>83</v>
      </c>
      <c r="E34" s="14"/>
      <c r="F34" s="20" t="s">
        <v>87</v>
      </c>
      <c r="G34" s="26" t="s">
        <v>4</v>
      </c>
      <c r="H34" s="14"/>
      <c r="I34" s="20" t="s">
        <v>153</v>
      </c>
      <c r="K34" s="12">
        <v>1</v>
      </c>
      <c r="L34" s="13" t="s">
        <v>4</v>
      </c>
      <c r="M34" s="12">
        <v>0</v>
      </c>
      <c r="O34" t="str">
        <f>F34</f>
        <v xml:space="preserve">Belgien </v>
      </c>
      <c r="P34" s="28">
        <f>K34+K36+M38</f>
        <v>1</v>
      </c>
      <c r="Q34" s="28">
        <f>M34+M36+K38</f>
        <v>2</v>
      </c>
      <c r="R34" s="27">
        <f>P34-Q34</f>
        <v>-1</v>
      </c>
      <c r="S34" s="3">
        <f>IF(K34="",0,IF(K34&gt;M34,3,IF(K34=M34,1,0)))+IF(K36="",0,IF(K36&gt;M36,3,IF(K36=M36,1,0)))+IF(M38="",0,IF(K38&lt;M38,3,IF(K38=M38,1,0)))</f>
        <v>4</v>
      </c>
      <c r="W34" s="1"/>
      <c r="X34" s="1"/>
    </row>
    <row r="35" spans="1:24" ht="15.95" customHeight="1" thickBot="1" x14ac:dyDescent="0.25">
      <c r="A35"/>
      <c r="B35" s="17">
        <v>44888</v>
      </c>
      <c r="C35" s="16">
        <v>0.45833333333333331</v>
      </c>
      <c r="D35" s="29" t="s">
        <v>83</v>
      </c>
      <c r="E35" s="14"/>
      <c r="F35" s="20" t="s">
        <v>88</v>
      </c>
      <c r="G35" s="26" t="s">
        <v>4</v>
      </c>
      <c r="H35" s="14"/>
      <c r="I35" s="20" t="s">
        <v>154</v>
      </c>
      <c r="K35" s="12">
        <v>0</v>
      </c>
      <c r="L35" s="13" t="s">
        <v>4</v>
      </c>
      <c r="M35" s="12">
        <v>0</v>
      </c>
      <c r="O35" t="str">
        <f>I34</f>
        <v>Canada</v>
      </c>
      <c r="P35" s="28">
        <f>M34+M37+K39</f>
        <v>2</v>
      </c>
      <c r="Q35" s="28">
        <f>K34+K37+M39</f>
        <v>7</v>
      </c>
      <c r="R35" s="27">
        <f>P35-Q35</f>
        <v>-5</v>
      </c>
      <c r="S35" s="3">
        <f>IF(M34="",0,IF(K34&lt;M34,3,IF(K34=M34,1,0)))+IF(M37="",0,IF(K37&lt;M37,3,IF(K37=M37,1,0)))+IF(K39="",0,IF(K39&gt;M39,3,IF(K39=M39,1,0)))</f>
        <v>0</v>
      </c>
      <c r="W35" s="1"/>
      <c r="X35" s="1"/>
    </row>
    <row r="36" spans="1:24" ht="15.95" customHeight="1" thickBot="1" x14ac:dyDescent="0.25">
      <c r="A36"/>
      <c r="B36" s="17">
        <v>44892</v>
      </c>
      <c r="C36" s="16">
        <v>0.58333333333333337</v>
      </c>
      <c r="D36" s="29" t="s">
        <v>83</v>
      </c>
      <c r="E36" s="14"/>
      <c r="F36" s="20" t="s">
        <v>87</v>
      </c>
      <c r="G36" s="26" t="s">
        <v>4</v>
      </c>
      <c r="H36" s="14"/>
      <c r="I36" s="20" t="s">
        <v>81</v>
      </c>
      <c r="K36" s="12">
        <v>0</v>
      </c>
      <c r="L36" s="13" t="s">
        <v>4</v>
      </c>
      <c r="M36" s="12">
        <v>2</v>
      </c>
      <c r="O36" t="str">
        <f>F35</f>
        <v xml:space="preserve">Marokko </v>
      </c>
      <c r="P36" s="28">
        <f>M36+M39+K35</f>
        <v>4</v>
      </c>
      <c r="Q36" s="28">
        <f>M35+K36+K39</f>
        <v>1</v>
      </c>
      <c r="R36" s="27">
        <f>P36-Q36</f>
        <v>3</v>
      </c>
      <c r="S36" s="3">
        <f>IF(K35="",0,IF(K35&gt;M35,3,IF(K35=M35,1,0)))+IF(M36="",0,IF(K36&lt;M36,3,IF(K36=M36,1,0)))+IF(M39="",0,IF(K39&lt;M39,3,IF(K39=M39,1,0)))</f>
        <v>7</v>
      </c>
      <c r="W36" s="1"/>
      <c r="X36" s="1"/>
    </row>
    <row r="37" spans="1:24" ht="15.95" customHeight="1" thickBot="1" x14ac:dyDescent="0.25">
      <c r="A37"/>
      <c r="B37" s="17">
        <v>44892</v>
      </c>
      <c r="C37" s="16">
        <v>0.70833333333333337</v>
      </c>
      <c r="D37" s="29" t="s">
        <v>83</v>
      </c>
      <c r="E37" s="14"/>
      <c r="F37" s="20" t="s">
        <v>85</v>
      </c>
      <c r="G37" s="26" t="s">
        <v>4</v>
      </c>
      <c r="H37" s="14"/>
      <c r="I37" s="20" t="s">
        <v>86</v>
      </c>
      <c r="K37" s="12">
        <v>4</v>
      </c>
      <c r="L37" s="13" t="s">
        <v>4</v>
      </c>
      <c r="M37" s="12">
        <v>1</v>
      </c>
      <c r="O37" t="str">
        <f>I35</f>
        <v>Kroatien</v>
      </c>
      <c r="P37" s="28">
        <f>M35+K37+K38</f>
        <v>4</v>
      </c>
      <c r="Q37" s="28">
        <f>K35+M37+M38</f>
        <v>1</v>
      </c>
      <c r="R37" s="27">
        <f>P37-Q37</f>
        <v>3</v>
      </c>
      <c r="S37" s="3">
        <f>IF(M35="",0,IF(K35&lt;M35,3,IF(K35=M35,1,0)))+IF(K37="",0,IF(K37&gt;M37,3,IF(K37=M37,1,0)))+IF(K38="",0,IF(K38&gt;M38,3,IF(K38=M38,1,0)))</f>
        <v>5</v>
      </c>
      <c r="W37" s="1"/>
      <c r="X37" s="1"/>
    </row>
    <row r="38" spans="1:24" ht="15.95" customHeight="1" thickBot="1" x14ac:dyDescent="0.25">
      <c r="A38"/>
      <c r="B38" s="17">
        <v>44896</v>
      </c>
      <c r="C38" s="16">
        <v>0.66666666666666663</v>
      </c>
      <c r="D38" s="29" t="s">
        <v>83</v>
      </c>
      <c r="E38" s="14"/>
      <c r="F38" s="20" t="s">
        <v>85</v>
      </c>
      <c r="G38" s="26" t="s">
        <v>4</v>
      </c>
      <c r="H38" s="14"/>
      <c r="I38" s="20" t="s">
        <v>84</v>
      </c>
      <c r="K38" s="12">
        <v>0</v>
      </c>
      <c r="L38" s="13" t="s">
        <v>4</v>
      </c>
      <c r="M38" s="12">
        <v>0</v>
      </c>
    </row>
    <row r="39" spans="1:24" ht="15.95" customHeight="1" thickBot="1" x14ac:dyDescent="0.25">
      <c r="A39"/>
      <c r="B39" s="17">
        <v>44896</v>
      </c>
      <c r="C39" s="16">
        <v>0.66666666666666663</v>
      </c>
      <c r="D39" s="29" t="s">
        <v>83</v>
      </c>
      <c r="E39" s="14"/>
      <c r="F39" s="20" t="s">
        <v>82</v>
      </c>
      <c r="G39" s="26" t="s">
        <v>4</v>
      </c>
      <c r="H39" s="14"/>
      <c r="I39" s="20" t="s">
        <v>81</v>
      </c>
      <c r="K39" s="12">
        <v>1</v>
      </c>
      <c r="L39" s="13" t="s">
        <v>4</v>
      </c>
      <c r="M39" s="12">
        <v>2</v>
      </c>
      <c r="O39" s="7" t="s">
        <v>80</v>
      </c>
      <c r="P39"/>
      <c r="Q39"/>
      <c r="R39" s="4" t="s">
        <v>70</v>
      </c>
      <c r="S39" s="4" t="s">
        <v>0</v>
      </c>
    </row>
    <row r="40" spans="1:24" ht="15.95" customHeight="1" thickBot="1" x14ac:dyDescent="0.25">
      <c r="A40"/>
      <c r="B40" s="17">
        <v>44889</v>
      </c>
      <c r="C40" s="16">
        <v>0.83333333333333337</v>
      </c>
      <c r="D40" s="14" t="s">
        <v>74</v>
      </c>
      <c r="E40" s="14"/>
      <c r="F40" s="20" t="s">
        <v>78</v>
      </c>
      <c r="G40" s="26" t="s">
        <v>4</v>
      </c>
      <c r="H40" s="14"/>
      <c r="I40" s="20" t="s">
        <v>158</v>
      </c>
      <c r="K40" s="12">
        <v>2</v>
      </c>
      <c r="L40" s="13" t="s">
        <v>4</v>
      </c>
      <c r="M40" s="12">
        <v>0</v>
      </c>
      <c r="O40" t="str">
        <f>F40</f>
        <v xml:space="preserve">Brasilien </v>
      </c>
      <c r="P40" s="28">
        <f>K40+K42+M44</f>
        <v>3</v>
      </c>
      <c r="Q40" s="28">
        <f>M40+M42+K44</f>
        <v>1</v>
      </c>
      <c r="R40" s="27">
        <f>P40-Q40</f>
        <v>2</v>
      </c>
      <c r="S40" s="3">
        <f>IF(K40="",0,IF(K40&gt;M40,3,IF(K40=M40,1,0)))+IF(K42="",0,IF(K42&gt;M42,3,IF(K42=M42,1,0)))+IF(M44="",0,IF(K44&lt;M44,3,IF(K44=M44,1,0)))</f>
        <v>6</v>
      </c>
      <c r="W40" s="1"/>
      <c r="X40" s="1"/>
    </row>
    <row r="41" spans="1:24" ht="15.95" customHeight="1" thickBot="1" x14ac:dyDescent="0.25">
      <c r="A41"/>
      <c r="B41" s="17">
        <v>44889</v>
      </c>
      <c r="C41" s="16">
        <v>0.45833333333333331</v>
      </c>
      <c r="D41" s="14" t="s">
        <v>74</v>
      </c>
      <c r="E41" s="14"/>
      <c r="F41" s="20" t="s">
        <v>79</v>
      </c>
      <c r="G41" s="26" t="s">
        <v>4</v>
      </c>
      <c r="H41" s="14"/>
      <c r="I41" s="20" t="s">
        <v>155</v>
      </c>
      <c r="K41" s="12">
        <v>1</v>
      </c>
      <c r="L41" s="13" t="s">
        <v>4</v>
      </c>
      <c r="M41" s="12">
        <v>0</v>
      </c>
      <c r="O41" t="str">
        <f>I40</f>
        <v>Serbien</v>
      </c>
      <c r="P41" s="28">
        <f>M40+M43+K45</f>
        <v>5</v>
      </c>
      <c r="Q41" s="28">
        <f>K40+K43+M45</f>
        <v>8</v>
      </c>
      <c r="R41" s="27">
        <f>P41-Q41</f>
        <v>-3</v>
      </c>
      <c r="S41" s="3">
        <f>IF(M40="",0,IF(K40&lt;M40,3,IF(K40=M40,1,0)))+IF(M43="",0,IF(K43&lt;M43,3,IF(K43=M43,1,0)))+IF(K45="",0,IF(K45&gt;M45,3,IF(K45=M45,1,0)))</f>
        <v>1</v>
      </c>
      <c r="W41" s="1"/>
      <c r="X41" s="1"/>
    </row>
    <row r="42" spans="1:24" ht="15.95" customHeight="1" thickBot="1" x14ac:dyDescent="0.25">
      <c r="A42"/>
      <c r="B42" s="17">
        <v>44893</v>
      </c>
      <c r="C42" s="16">
        <v>0.70833333333333337</v>
      </c>
      <c r="D42" s="14" t="s">
        <v>74</v>
      </c>
      <c r="E42" s="14"/>
      <c r="F42" s="20" t="s">
        <v>78</v>
      </c>
      <c r="G42" s="26" t="s">
        <v>4</v>
      </c>
      <c r="H42" s="14"/>
      <c r="I42" s="20" t="s">
        <v>72</v>
      </c>
      <c r="K42" s="12">
        <v>1</v>
      </c>
      <c r="L42" s="13" t="s">
        <v>4</v>
      </c>
      <c r="M42" s="12">
        <v>0</v>
      </c>
      <c r="O42" t="str">
        <f>F41</f>
        <v xml:space="preserve">Schweiz </v>
      </c>
      <c r="P42" s="28">
        <f>M42+M45+K41</f>
        <v>4</v>
      </c>
      <c r="Q42" s="28">
        <f>M41+K42+K45</f>
        <v>3</v>
      </c>
      <c r="R42" s="27">
        <f>P42-Q42</f>
        <v>1</v>
      </c>
      <c r="S42" s="3">
        <f>IF(K41="",0,IF(K41&gt;M41,3,IF(K41=M41,1,0)))+IF(M42="",0,IF(K42&lt;M42,3,IF(K42=M42,1,0)))+IF(M45="",0,IF(K45&lt;M45,3,IF(K45=M45,1,0)))</f>
        <v>6</v>
      </c>
      <c r="W42" s="1"/>
      <c r="X42" s="1"/>
    </row>
    <row r="43" spans="1:24" ht="15.95" customHeight="1" thickBot="1" x14ac:dyDescent="0.25">
      <c r="A43"/>
      <c r="B43" s="17">
        <v>44893</v>
      </c>
      <c r="C43" s="16">
        <v>0.45833333333333331</v>
      </c>
      <c r="D43" s="14" t="s">
        <v>74</v>
      </c>
      <c r="E43" s="14"/>
      <c r="F43" s="20" t="s">
        <v>76</v>
      </c>
      <c r="G43" s="26" t="s">
        <v>4</v>
      </c>
      <c r="H43" s="14"/>
      <c r="I43" s="20" t="s">
        <v>77</v>
      </c>
      <c r="K43" s="12">
        <v>3</v>
      </c>
      <c r="L43" s="13" t="s">
        <v>4</v>
      </c>
      <c r="M43" s="12">
        <v>3</v>
      </c>
      <c r="O43" t="str">
        <f>I41</f>
        <v>Cameroun</v>
      </c>
      <c r="P43" s="28">
        <f>M41+K43+K44</f>
        <v>4</v>
      </c>
      <c r="Q43" s="28">
        <f>K41+M43+M44</f>
        <v>4</v>
      </c>
      <c r="R43" s="27">
        <f>P43-Q43</f>
        <v>0</v>
      </c>
      <c r="S43" s="3">
        <f>IF(M41="",0,IF(K41&lt;M41,3,IF(K41=M41,1,0)))+IF(K43="",0,IF(K43&gt;M43,3,IF(K43=M43,1,0)))+IF(K44="",0,IF(K44&gt;M44,3,IF(K44=M44,1,0)))</f>
        <v>4</v>
      </c>
      <c r="W43" s="1"/>
      <c r="X43" s="1"/>
    </row>
    <row r="44" spans="1:24" ht="15.95" customHeight="1" thickBot="1" x14ac:dyDescent="0.25">
      <c r="A44"/>
      <c r="B44" s="17">
        <v>44897</v>
      </c>
      <c r="C44" s="16">
        <v>0.83333333333333337</v>
      </c>
      <c r="D44" s="14" t="s">
        <v>74</v>
      </c>
      <c r="E44" s="14"/>
      <c r="F44" s="20" t="s">
        <v>76</v>
      </c>
      <c r="G44" s="26" t="s">
        <v>4</v>
      </c>
      <c r="H44" s="14"/>
      <c r="I44" s="20" t="s">
        <v>75</v>
      </c>
      <c r="K44" s="12">
        <v>1</v>
      </c>
      <c r="L44" s="13" t="s">
        <v>4</v>
      </c>
      <c r="M44" s="12">
        <v>0</v>
      </c>
    </row>
    <row r="45" spans="1:24" ht="13.5" thickBot="1" x14ac:dyDescent="0.25">
      <c r="A45"/>
      <c r="B45" s="17">
        <v>44897</v>
      </c>
      <c r="C45" s="16">
        <v>0.83333333333333337</v>
      </c>
      <c r="D45" s="14" t="s">
        <v>74</v>
      </c>
      <c r="E45" s="14"/>
      <c r="F45" s="20" t="s">
        <v>73</v>
      </c>
      <c r="G45" s="26" t="s">
        <v>4</v>
      </c>
      <c r="H45" s="14"/>
      <c r="I45" s="20" t="s">
        <v>72</v>
      </c>
      <c r="K45" s="12">
        <v>2</v>
      </c>
      <c r="L45" s="13" t="s">
        <v>4</v>
      </c>
      <c r="M45" s="12">
        <v>3</v>
      </c>
      <c r="O45" s="7" t="s">
        <v>71</v>
      </c>
      <c r="P45"/>
      <c r="Q45"/>
      <c r="R45" s="4" t="s">
        <v>70</v>
      </c>
      <c r="S45" s="4" t="s">
        <v>0</v>
      </c>
    </row>
    <row r="46" spans="1:24" ht="13.5" thickBot="1" x14ac:dyDescent="0.25">
      <c r="A46"/>
      <c r="B46" s="17">
        <v>44889</v>
      </c>
      <c r="C46" s="16">
        <v>0.70833333333333337</v>
      </c>
      <c r="D46" s="14" t="s">
        <v>64</v>
      </c>
      <c r="E46" s="14"/>
      <c r="F46" s="20" t="s">
        <v>68</v>
      </c>
      <c r="G46" s="26" t="s">
        <v>4</v>
      </c>
      <c r="H46" s="14"/>
      <c r="I46" s="20" t="s">
        <v>156</v>
      </c>
      <c r="K46" s="12">
        <v>3</v>
      </c>
      <c r="L46" s="13" t="s">
        <v>4</v>
      </c>
      <c r="M46" s="12">
        <v>2</v>
      </c>
      <c r="O46" t="str">
        <f>F46</f>
        <v xml:space="preserve">Portugal </v>
      </c>
      <c r="P46" s="28">
        <f>K46+K48+M50</f>
        <v>6</v>
      </c>
      <c r="Q46" s="28">
        <f>M46+M48+K50</f>
        <v>4</v>
      </c>
      <c r="R46" s="27">
        <f>P46-Q46</f>
        <v>2</v>
      </c>
      <c r="S46" s="3">
        <f>IF(K46="",0,IF(K46&gt;M46,3,IF(K46=M46,1,0)))+IF(K48="",0,IF(K48&gt;M48,3,IF(K48=M48,1,0)))+IF(M50="",0,IF(K50&lt;M50,3,IF(K50=M50,1,0)))</f>
        <v>6</v>
      </c>
      <c r="W46" s="1"/>
      <c r="X46" s="1"/>
    </row>
    <row r="47" spans="1:24" ht="13.5" thickBot="1" x14ac:dyDescent="0.25">
      <c r="A47"/>
      <c r="B47" s="17">
        <v>44889</v>
      </c>
      <c r="C47" s="16">
        <v>0.58333333333333337</v>
      </c>
      <c r="D47" s="14" t="s">
        <v>64</v>
      </c>
      <c r="E47" s="14"/>
      <c r="F47" s="20" t="s">
        <v>69</v>
      </c>
      <c r="G47" s="26" t="s">
        <v>4</v>
      </c>
      <c r="H47" s="14"/>
      <c r="I47" s="20" t="s">
        <v>157</v>
      </c>
      <c r="K47" s="12">
        <v>0</v>
      </c>
      <c r="L47" s="13" t="s">
        <v>4</v>
      </c>
      <c r="M47" s="12">
        <v>0</v>
      </c>
      <c r="O47" t="str">
        <f>I46</f>
        <v>Ghana</v>
      </c>
      <c r="P47" s="28">
        <f>M46+M49+K51</f>
        <v>5</v>
      </c>
      <c r="Q47" s="28">
        <f>K46+K49+M51</f>
        <v>7</v>
      </c>
      <c r="R47" s="27">
        <f>P47-Q47</f>
        <v>-2</v>
      </c>
      <c r="S47" s="3">
        <f>IF(M46="",0,IF(K46&lt;M46,3,IF(K46=M46,1,0)))+IF(M49="",0,IF(K49&lt;M49,3,IF(K49=M49,1,0)))+IF(K51="",0,IF(K51&gt;M51,3,IF(K51=M51,1,0)))</f>
        <v>3</v>
      </c>
      <c r="W47" s="1"/>
      <c r="X47" s="1"/>
    </row>
    <row r="48" spans="1:24" ht="13.5" thickBot="1" x14ac:dyDescent="0.25">
      <c r="A48"/>
      <c r="B48" s="17">
        <v>44893</v>
      </c>
      <c r="C48" s="16">
        <v>0.83333333333333337</v>
      </c>
      <c r="D48" s="14" t="s">
        <v>64</v>
      </c>
      <c r="E48" s="14"/>
      <c r="F48" s="20" t="s">
        <v>68</v>
      </c>
      <c r="G48" s="26" t="s">
        <v>4</v>
      </c>
      <c r="H48" s="14"/>
      <c r="I48" s="20" t="s">
        <v>62</v>
      </c>
      <c r="K48" s="12">
        <v>2</v>
      </c>
      <c r="L48" s="13" t="s">
        <v>4</v>
      </c>
      <c r="M48" s="12">
        <v>0</v>
      </c>
      <c r="O48" t="str">
        <f>F47</f>
        <v xml:space="preserve">Uruguay </v>
      </c>
      <c r="P48" s="28">
        <f>M48+M51+K47</f>
        <v>2</v>
      </c>
      <c r="Q48" s="28">
        <f>M47+K48+K51</f>
        <v>2</v>
      </c>
      <c r="R48" s="27">
        <f>P48-Q48</f>
        <v>0</v>
      </c>
      <c r="S48" s="3">
        <f>IF(K47="",0,IF(K47&gt;M47,3,IF(K47=M47,1,0)))+IF(M48="",0,IF(K48&lt;M48,3,IF(K48=M48,1,0)))+IF(M51="",0,IF(K51&lt;M51,3,IF(K51=M51,1,0)))</f>
        <v>4</v>
      </c>
      <c r="W48" s="1"/>
      <c r="X48" s="1"/>
    </row>
    <row r="49" spans="1:24" ht="13.5" thickBot="1" x14ac:dyDescent="0.25">
      <c r="A49"/>
      <c r="B49" s="17">
        <v>44893</v>
      </c>
      <c r="C49" s="16">
        <v>0.58333333333333337</v>
      </c>
      <c r="D49" s="14" t="s">
        <v>64</v>
      </c>
      <c r="E49" s="14"/>
      <c r="F49" s="20" t="s">
        <v>66</v>
      </c>
      <c r="G49" s="26" t="s">
        <v>4</v>
      </c>
      <c r="H49" s="14"/>
      <c r="I49" s="20" t="s">
        <v>67</v>
      </c>
      <c r="K49" s="12">
        <v>2</v>
      </c>
      <c r="L49" s="13" t="s">
        <v>4</v>
      </c>
      <c r="M49" s="12">
        <v>3</v>
      </c>
      <c r="O49" t="str">
        <f>I47</f>
        <v>Sydkorea</v>
      </c>
      <c r="P49" s="28">
        <f>M47+K49+K50</f>
        <v>4</v>
      </c>
      <c r="Q49" s="28">
        <f>K47+M49+M50</f>
        <v>4</v>
      </c>
      <c r="R49" s="27">
        <f>P49-Q49</f>
        <v>0</v>
      </c>
      <c r="S49" s="3">
        <f>IF(M47="",0,IF(K47&lt;M47,3,IF(K47=M47,1,0)))+IF(K49="",0,IF(K49&gt;M49,3,IF(K49=M49,1,0)))+IF(K50="",0,IF(K50&gt;M50,3,IF(K50=M50,1,0)))</f>
        <v>4</v>
      </c>
      <c r="W49" s="1"/>
      <c r="X49" s="1"/>
    </row>
    <row r="50" spans="1:24" ht="13.5" thickBot="1" x14ac:dyDescent="0.25">
      <c r="A50"/>
      <c r="B50" s="17">
        <v>44897</v>
      </c>
      <c r="C50" s="16">
        <v>0.66666666666666663</v>
      </c>
      <c r="D50" s="14" t="s">
        <v>64</v>
      </c>
      <c r="E50" s="14"/>
      <c r="F50" s="20" t="s">
        <v>66</v>
      </c>
      <c r="G50" s="26" t="s">
        <v>4</v>
      </c>
      <c r="H50" s="14"/>
      <c r="I50" s="20" t="s">
        <v>65</v>
      </c>
      <c r="K50" s="12">
        <v>2</v>
      </c>
      <c r="L50" s="13" t="s">
        <v>4</v>
      </c>
      <c r="M50" s="12">
        <v>1</v>
      </c>
    </row>
    <row r="51" spans="1:24" ht="13.5" thickBot="1" x14ac:dyDescent="0.25">
      <c r="A51"/>
      <c r="B51" s="17">
        <v>44897</v>
      </c>
      <c r="C51" s="16">
        <v>0.66666666666666663</v>
      </c>
      <c r="D51" s="14" t="s">
        <v>64</v>
      </c>
      <c r="E51" s="14"/>
      <c r="F51" s="20" t="s">
        <v>63</v>
      </c>
      <c r="G51" s="26" t="s">
        <v>4</v>
      </c>
      <c r="H51" s="14"/>
      <c r="I51" s="20" t="s">
        <v>62</v>
      </c>
      <c r="K51" s="12">
        <v>0</v>
      </c>
      <c r="L51" s="13" t="s">
        <v>4</v>
      </c>
      <c r="M51" s="12">
        <v>2</v>
      </c>
    </row>
    <row r="52" spans="1:24" ht="30.75" customHeight="1" thickBot="1" x14ac:dyDescent="0.25">
      <c r="A52"/>
      <c r="B52" s="17"/>
      <c r="C52" s="16"/>
      <c r="D52" s="14"/>
      <c r="E52" s="14"/>
      <c r="F52" s="20"/>
      <c r="G52" s="26"/>
      <c r="H52" s="14"/>
      <c r="I52" s="20"/>
      <c r="K52" s="37"/>
      <c r="L52" s="13"/>
      <c r="M52" s="37"/>
    </row>
    <row r="53" spans="1:24" ht="13.5" thickBot="1" x14ac:dyDescent="0.25">
      <c r="A53" s="25"/>
      <c r="B53" s="24"/>
      <c r="C53" s="11"/>
      <c r="D53" s="7" t="s">
        <v>61</v>
      </c>
      <c r="E53" s="23"/>
      <c r="F53" s="22">
        <v>1</v>
      </c>
      <c r="G53" s="13"/>
      <c r="I53" s="4">
        <v>2</v>
      </c>
      <c r="K53" s="38" t="s">
        <v>60</v>
      </c>
      <c r="L53" s="38"/>
      <c r="M53" s="38"/>
    </row>
    <row r="54" spans="1:24" ht="15.75" thickBot="1" x14ac:dyDescent="0.3">
      <c r="A54" t="s">
        <v>38</v>
      </c>
      <c r="B54" s="17">
        <v>44898</v>
      </c>
      <c r="C54" s="16">
        <v>0.66666666666666663</v>
      </c>
      <c r="D54" s="15" t="s">
        <v>59</v>
      </c>
      <c r="E54" s="20" t="s">
        <v>58</v>
      </c>
      <c r="F54" s="8" t="s">
        <v>141</v>
      </c>
      <c r="G54" s="13" t="s">
        <v>4</v>
      </c>
      <c r="H54" s="20" t="s">
        <v>57</v>
      </c>
      <c r="I54" s="8" t="s">
        <v>146</v>
      </c>
      <c r="K54" s="12">
        <v>3</v>
      </c>
      <c r="L54" s="13" t="s">
        <v>4</v>
      </c>
      <c r="M54" s="12">
        <v>1</v>
      </c>
      <c r="N54" s="2"/>
    </row>
    <row r="55" spans="1:24" ht="15.75" thickBot="1" x14ac:dyDescent="0.3">
      <c r="A55" t="s">
        <v>38</v>
      </c>
      <c r="B55" s="17">
        <v>44898</v>
      </c>
      <c r="C55" s="16">
        <v>0.83333333333333337</v>
      </c>
      <c r="D55" s="15" t="s">
        <v>56</v>
      </c>
      <c r="E55" s="20" t="s">
        <v>55</v>
      </c>
      <c r="F55" s="8" t="s">
        <v>160</v>
      </c>
      <c r="G55" s="13" t="s">
        <v>4</v>
      </c>
      <c r="H55" s="20" t="s">
        <v>54</v>
      </c>
      <c r="I55" s="8" t="s">
        <v>149</v>
      </c>
      <c r="K55" s="12">
        <v>2</v>
      </c>
      <c r="L55" s="13" t="s">
        <v>4</v>
      </c>
      <c r="M55" s="12">
        <v>1</v>
      </c>
      <c r="N55" s="2"/>
    </row>
    <row r="56" spans="1:24" ht="15.75" thickBot="1" x14ac:dyDescent="0.3">
      <c r="A56" t="s">
        <v>38</v>
      </c>
      <c r="B56" s="17">
        <v>44899</v>
      </c>
      <c r="C56" s="16">
        <v>0.83333333333333337</v>
      </c>
      <c r="D56" s="15" t="s">
        <v>53</v>
      </c>
      <c r="E56" s="20" t="s">
        <v>52</v>
      </c>
      <c r="F56" s="21" t="s">
        <v>159</v>
      </c>
      <c r="G56" s="13" t="s">
        <v>4</v>
      </c>
      <c r="H56" s="20" t="s">
        <v>51</v>
      </c>
      <c r="I56" s="8" t="s">
        <v>142</v>
      </c>
      <c r="K56" s="12">
        <v>3</v>
      </c>
      <c r="L56" s="13" t="s">
        <v>4</v>
      </c>
      <c r="M56" s="12">
        <v>0</v>
      </c>
      <c r="N56" s="2"/>
    </row>
    <row r="57" spans="1:24" ht="15.75" thickBot="1" x14ac:dyDescent="0.3">
      <c r="A57" t="s">
        <v>38</v>
      </c>
      <c r="B57" s="17">
        <v>44899</v>
      </c>
      <c r="C57" s="16">
        <v>0.66666666666666663</v>
      </c>
      <c r="D57" s="15" t="s">
        <v>50</v>
      </c>
      <c r="E57" s="20" t="s">
        <v>49</v>
      </c>
      <c r="F57" s="18" t="s">
        <v>161</v>
      </c>
      <c r="G57" s="13" t="s">
        <v>4</v>
      </c>
      <c r="H57" s="20" t="s">
        <v>48</v>
      </c>
      <c r="I57" s="8" t="s">
        <v>148</v>
      </c>
      <c r="K57" s="12">
        <v>3</v>
      </c>
      <c r="L57" s="13" t="s">
        <v>4</v>
      </c>
      <c r="M57" s="12">
        <v>1</v>
      </c>
      <c r="N57" s="2"/>
    </row>
    <row r="58" spans="1:24" ht="15.75" thickBot="1" x14ac:dyDescent="0.3">
      <c r="A58" t="s">
        <v>38</v>
      </c>
      <c r="B58" s="17">
        <v>44900</v>
      </c>
      <c r="C58" s="16">
        <v>0.66666666666666663</v>
      </c>
      <c r="D58" s="15" t="s">
        <v>47</v>
      </c>
      <c r="E58" s="20" t="s">
        <v>46</v>
      </c>
      <c r="F58" s="8" t="s">
        <v>152</v>
      </c>
      <c r="G58" s="13" t="s">
        <v>4</v>
      </c>
      <c r="H58" s="20" t="s">
        <v>45</v>
      </c>
      <c r="I58" s="19" t="s">
        <v>154</v>
      </c>
      <c r="K58" s="12">
        <v>1</v>
      </c>
      <c r="L58" s="13" t="s">
        <v>4</v>
      </c>
      <c r="M58" s="12">
        <v>1</v>
      </c>
      <c r="N58" s="2"/>
    </row>
    <row r="59" spans="1:24" ht="15.75" thickBot="1" x14ac:dyDescent="0.3">
      <c r="A59" t="s">
        <v>38</v>
      </c>
      <c r="B59" s="17">
        <v>44900</v>
      </c>
      <c r="C59" s="16">
        <v>0.83333333333333337</v>
      </c>
      <c r="D59" s="15" t="s">
        <v>44</v>
      </c>
      <c r="E59" s="20" t="s">
        <v>43</v>
      </c>
      <c r="F59" s="8" t="s">
        <v>163</v>
      </c>
      <c r="G59" s="13" t="s">
        <v>4</v>
      </c>
      <c r="H59" s="20" t="s">
        <v>42</v>
      </c>
      <c r="I59" s="8" t="s">
        <v>157</v>
      </c>
      <c r="K59" s="12">
        <v>4</v>
      </c>
      <c r="L59" s="13" t="s">
        <v>4</v>
      </c>
      <c r="M59" s="12">
        <v>1</v>
      </c>
      <c r="N59" s="2"/>
    </row>
    <row r="60" spans="1:24" ht="15.75" thickBot="1" x14ac:dyDescent="0.3">
      <c r="A60" t="s">
        <v>38</v>
      </c>
      <c r="B60" s="17">
        <v>44901</v>
      </c>
      <c r="C60" s="16">
        <v>0.66666666666666663</v>
      </c>
      <c r="D60" s="15" t="s">
        <v>41</v>
      </c>
      <c r="E60" s="20" t="s">
        <v>40</v>
      </c>
      <c r="F60" s="8" t="s">
        <v>162</v>
      </c>
      <c r="G60" s="13" t="s">
        <v>4</v>
      </c>
      <c r="H60" s="20" t="s">
        <v>39</v>
      </c>
      <c r="I60" s="19" t="s">
        <v>93</v>
      </c>
      <c r="K60" s="12">
        <v>0</v>
      </c>
      <c r="L60" s="13" t="s">
        <v>4</v>
      </c>
      <c r="M60" s="12">
        <v>0</v>
      </c>
      <c r="N60" s="2"/>
    </row>
    <row r="61" spans="1:24" ht="15.75" thickBot="1" x14ac:dyDescent="0.3">
      <c r="A61" t="s">
        <v>38</v>
      </c>
      <c r="B61" s="17">
        <v>44901</v>
      </c>
      <c r="C61" s="16">
        <v>0.83333333333333337</v>
      </c>
      <c r="D61" s="15" t="s">
        <v>37</v>
      </c>
      <c r="E61" s="20" t="s">
        <v>36</v>
      </c>
      <c r="F61" s="8" t="s">
        <v>165</v>
      </c>
      <c r="G61" s="13" t="s">
        <v>4</v>
      </c>
      <c r="H61" s="20" t="s">
        <v>35</v>
      </c>
      <c r="I61" s="19" t="s">
        <v>164</v>
      </c>
      <c r="K61" s="12">
        <v>6</v>
      </c>
      <c r="L61" s="13" t="s">
        <v>4</v>
      </c>
      <c r="M61" s="12">
        <v>1</v>
      </c>
      <c r="N61" s="2"/>
    </row>
    <row r="62" spans="1:24" ht="15.75" thickBot="1" x14ac:dyDescent="0.3">
      <c r="A62" t="s">
        <v>24</v>
      </c>
      <c r="B62" s="17">
        <v>44904</v>
      </c>
      <c r="C62" s="16" t="s">
        <v>28</v>
      </c>
      <c r="D62" s="15" t="s">
        <v>34</v>
      </c>
      <c r="E62" s="14" t="s">
        <v>33</v>
      </c>
      <c r="F62" s="8" t="str">
        <f>IF($K54="","",IF($K54&gt;$M54,F54,IF($K54&lt;$M54,$I54,IF(#REF!=1,$F54,IF(#REF!=2,$I54,"")))))</f>
        <v>Holland</v>
      </c>
      <c r="G62" s="13" t="s">
        <v>4</v>
      </c>
      <c r="H62" s="14" t="s">
        <v>32</v>
      </c>
      <c r="I62" s="8" t="str">
        <f>IF($K55="","",IF($K55&gt;$M55,F55,IF($K55&lt;$M55,$I55,IF(#REF!=1,$F55,IF(#REF!=2,$I55,"")))))</f>
        <v>Argentina</v>
      </c>
      <c r="K62" s="12">
        <v>2</v>
      </c>
      <c r="L62" s="13" t="s">
        <v>4</v>
      </c>
      <c r="M62" s="12">
        <v>2</v>
      </c>
      <c r="N62" s="2"/>
    </row>
    <row r="63" spans="1:24" ht="15.75" thickBot="1" x14ac:dyDescent="0.3">
      <c r="A63" t="s">
        <v>24</v>
      </c>
      <c r="B63" s="17">
        <v>44904</v>
      </c>
      <c r="C63" s="16" t="s">
        <v>23</v>
      </c>
      <c r="D63" s="15" t="s">
        <v>31</v>
      </c>
      <c r="E63" s="14" t="s">
        <v>30</v>
      </c>
      <c r="F63" s="8" t="s">
        <v>154</v>
      </c>
      <c r="G63" s="13" t="s">
        <v>4</v>
      </c>
      <c r="H63" s="14" t="s">
        <v>29</v>
      </c>
      <c r="I63" s="8" t="str">
        <f>IF($K59="","",IF($K59&gt;$M59,F59,IF($K59&lt;$M59,$I59,IF(#REF!=1,$F59,IF(#REF!=2,$I59,"")))))</f>
        <v>Brasilien</v>
      </c>
      <c r="K63" s="12">
        <v>0</v>
      </c>
      <c r="L63" s="13" t="s">
        <v>4</v>
      </c>
      <c r="M63" s="12">
        <v>0</v>
      </c>
      <c r="N63" s="2"/>
    </row>
    <row r="64" spans="1:24" s="2" customFormat="1" ht="15.75" thickBot="1" x14ac:dyDescent="0.3">
      <c r="A64" t="s">
        <v>24</v>
      </c>
      <c r="B64" s="17">
        <v>44905</v>
      </c>
      <c r="C64" s="16" t="s">
        <v>28</v>
      </c>
      <c r="D64" s="15" t="s">
        <v>27</v>
      </c>
      <c r="E64" s="14" t="s">
        <v>26</v>
      </c>
      <c r="F64" s="8" t="str">
        <f>IF($K56="","",IF($K56&gt;$M56,F56,IF($K56&lt;$M56,$I56,IF(#REF!=1,$F56,IF(#REF!=2,$I56,"")))))</f>
        <v>England</v>
      </c>
      <c r="G64" s="13" t="s">
        <v>4</v>
      </c>
      <c r="H64" s="14" t="s">
        <v>25</v>
      </c>
      <c r="I64" s="8" t="str">
        <f>IF($K57="","",IF($K57&gt;$M57,F57,IF($K57&lt;$M57,$I57,IF(#REF!=1,$F57,IF(#REF!=2,$I57,"")))))</f>
        <v>Frankrig</v>
      </c>
      <c r="K64" s="12">
        <v>1</v>
      </c>
      <c r="L64" s="13" t="s">
        <v>4</v>
      </c>
      <c r="M64" s="12">
        <v>2</v>
      </c>
      <c r="T64"/>
      <c r="U64"/>
      <c r="V64" s="1"/>
    </row>
    <row r="65" spans="1:22" s="2" customFormat="1" ht="15.75" thickBot="1" x14ac:dyDescent="0.3">
      <c r="A65" t="s">
        <v>24</v>
      </c>
      <c r="B65" s="17">
        <v>44905</v>
      </c>
      <c r="C65" s="16" t="s">
        <v>23</v>
      </c>
      <c r="D65" s="15" t="s">
        <v>22</v>
      </c>
      <c r="E65" s="14" t="s">
        <v>21</v>
      </c>
      <c r="F65" s="8" t="s">
        <v>162</v>
      </c>
      <c r="G65" s="13" t="s">
        <v>4</v>
      </c>
      <c r="H65" s="14" t="s">
        <v>20</v>
      </c>
      <c r="I65" s="8" t="str">
        <f>IF($K61="","",IF($K61&gt;$M61,F61,IF($K61&lt;$M61,$I61,IF(#REF!=1,F61,IF(#REF!=2,$I61,"")))))</f>
        <v>Portugal</v>
      </c>
      <c r="K65" s="12">
        <v>1</v>
      </c>
      <c r="L65" s="13" t="s">
        <v>4</v>
      </c>
      <c r="M65" s="12">
        <v>0</v>
      </c>
      <c r="T65"/>
      <c r="U65"/>
      <c r="V65" s="1"/>
    </row>
    <row r="66" spans="1:22" s="2" customFormat="1" ht="15.75" thickBot="1" x14ac:dyDescent="0.3">
      <c r="A66" t="s">
        <v>16</v>
      </c>
      <c r="B66" s="17">
        <v>44908</v>
      </c>
      <c r="C66" s="16">
        <v>0.83333333333333337</v>
      </c>
      <c r="D66" s="15" t="s">
        <v>19</v>
      </c>
      <c r="E66" s="14" t="s">
        <v>18</v>
      </c>
      <c r="F66" s="8" t="s">
        <v>160</v>
      </c>
      <c r="G66" s="13" t="s">
        <v>4</v>
      </c>
      <c r="H66" s="14" t="s">
        <v>17</v>
      </c>
      <c r="I66" s="8" t="s">
        <v>154</v>
      </c>
      <c r="K66" s="12">
        <v>3</v>
      </c>
      <c r="L66" s="13" t="s">
        <v>4</v>
      </c>
      <c r="M66" s="12">
        <v>0</v>
      </c>
      <c r="T66"/>
      <c r="U66"/>
      <c r="V66" s="1"/>
    </row>
    <row r="67" spans="1:22" s="2" customFormat="1" ht="15.75" thickBot="1" x14ac:dyDescent="0.3">
      <c r="A67" t="s">
        <v>16</v>
      </c>
      <c r="B67" s="17">
        <v>44909</v>
      </c>
      <c r="C67" s="16">
        <v>0.83333333333333337</v>
      </c>
      <c r="D67" s="15" t="s">
        <v>15</v>
      </c>
      <c r="E67" s="14" t="s">
        <v>14</v>
      </c>
      <c r="F67" s="8" t="str">
        <f>IF($K64="","",IF($K64&gt;$M64,F64,IF($K64&lt;$M64,$I64,IF(#REF!=1,$F64,IF(#REF!=2,$I64,"")))))</f>
        <v>Frankrig</v>
      </c>
      <c r="G67" s="13" t="s">
        <v>4</v>
      </c>
      <c r="H67" s="14" t="s">
        <v>13</v>
      </c>
      <c r="I67" s="8" t="str">
        <f>IF($K65="","",IF($K65&gt;$M65,F65,IF($K65&lt;$M65,$I65,IF(#REF!=1,$F65,IF(#REF!=2,$I65,"")))))</f>
        <v>Marokko</v>
      </c>
      <c r="K67" s="12">
        <v>2</v>
      </c>
      <c r="L67" s="13" t="s">
        <v>4</v>
      </c>
      <c r="M67" s="12">
        <v>0</v>
      </c>
      <c r="T67"/>
      <c r="U67"/>
      <c r="V67" s="1"/>
    </row>
    <row r="68" spans="1:22" s="2" customFormat="1" ht="15.75" thickBot="1" x14ac:dyDescent="0.3">
      <c r="A68" t="s">
        <v>12</v>
      </c>
      <c r="B68" s="17">
        <v>44912</v>
      </c>
      <c r="C68" s="16">
        <v>0.66666666666666663</v>
      </c>
      <c r="D68" s="15" t="s">
        <v>11</v>
      </c>
      <c r="E68" s="14" t="s">
        <v>10</v>
      </c>
      <c r="F68" s="18" t="str">
        <f>IF($K66="","",IF($K66&lt;$M66,F66,IF($K66&gt;$M66,$I66,IF(#REF!=2,$F66,IF(#REF!=1,$I66,"")))))</f>
        <v>Kroatien</v>
      </c>
      <c r="G68" s="13" t="s">
        <v>4</v>
      </c>
      <c r="H68" s="14" t="s">
        <v>9</v>
      </c>
      <c r="I68" s="18" t="str">
        <f>IF($K67="","",IF($K67&lt;$M67,F67,IF($K67&gt;$M67,$I67,IF(#REF!=2,$F67,IF(#REF!=1,$I67,"")))))</f>
        <v>Marokko</v>
      </c>
      <c r="K68" s="12">
        <v>2</v>
      </c>
      <c r="L68" s="13" t="s">
        <v>4</v>
      </c>
      <c r="M68" s="12">
        <v>1</v>
      </c>
      <c r="T68"/>
      <c r="U68"/>
      <c r="V68" s="1"/>
    </row>
    <row r="69" spans="1:22" s="2" customFormat="1" ht="15.75" thickBot="1" x14ac:dyDescent="0.3">
      <c r="A69" t="s">
        <v>8</v>
      </c>
      <c r="B69" s="17">
        <v>44913</v>
      </c>
      <c r="C69" s="16">
        <v>0.66666666666666663</v>
      </c>
      <c r="D69" s="15" t="s">
        <v>7</v>
      </c>
      <c r="E69" s="14" t="s">
        <v>6</v>
      </c>
      <c r="F69" s="8" t="str">
        <f>IF($K66="","",IF($K66&gt;$M66,F66,IF($K66&lt;$M66,$I66,IF(#REF!=1,$F66,IF(#REF!=2,$I66,"")))))</f>
        <v>Argentina</v>
      </c>
      <c r="G69" s="13" t="s">
        <v>4</v>
      </c>
      <c r="H69" s="14" t="s">
        <v>5</v>
      </c>
      <c r="I69" s="8" t="str">
        <f>IF($K67="","",IF($K67&gt;$M67,F67,IF($K67&lt;$M67,$I67,IF(#REF!=1,$F67,IF(#REF!=2,$I67,"")))))</f>
        <v>Frankrig</v>
      </c>
      <c r="K69" s="12">
        <v>2</v>
      </c>
      <c r="L69" s="13" t="s">
        <v>4</v>
      </c>
      <c r="M69" s="12">
        <v>2</v>
      </c>
      <c r="T69"/>
      <c r="U69"/>
      <c r="V69" s="1"/>
    </row>
    <row r="70" spans="1:22" s="2" customFormat="1" x14ac:dyDescent="0.2">
      <c r="C70" s="11"/>
      <c r="D70" s="5"/>
      <c r="F70" s="10"/>
      <c r="G70" s="4"/>
      <c r="I70"/>
      <c r="K70" s="4"/>
      <c r="M70" s="4"/>
      <c r="N70"/>
      <c r="T70"/>
      <c r="U70"/>
      <c r="V70" s="1"/>
    </row>
    <row r="71" spans="1:22" s="2" customFormat="1" ht="13.5" thickBot="1" x14ac:dyDescent="0.25">
      <c r="C71" s="6"/>
      <c r="D71" s="9" t="s">
        <v>3</v>
      </c>
      <c r="F71" s="8" t="s">
        <v>160</v>
      </c>
      <c r="G71" s="4"/>
      <c r="I71" s="5"/>
      <c r="K71" s="4"/>
      <c r="M71" s="4"/>
      <c r="N71"/>
      <c r="T71"/>
      <c r="U71"/>
      <c r="V71" s="1"/>
    </row>
    <row r="72" spans="1:22" s="2" customFormat="1" ht="13.5" thickBot="1" x14ac:dyDescent="0.25">
      <c r="C72" s="6"/>
      <c r="D72" s="9" t="s">
        <v>2</v>
      </c>
      <c r="F72" s="8" t="s">
        <v>161</v>
      </c>
      <c r="G72" s="4"/>
      <c r="I72" s="5"/>
      <c r="K72" s="4"/>
      <c r="M72" s="4"/>
      <c r="N72"/>
      <c r="T72"/>
      <c r="U72"/>
      <c r="V72" s="1"/>
    </row>
    <row r="73" spans="1:22" s="2" customFormat="1" ht="13.5" thickBot="1" x14ac:dyDescent="0.25">
      <c r="C73" s="6"/>
      <c r="D73" s="9" t="s">
        <v>1</v>
      </c>
      <c r="F73" s="8" t="str">
        <f>IF(K68="","",IF(K68&gt;M68,F68,IF(K68&lt;M68,I68,IF(#REF!=1,$F68,IF(#REF!=2,$I68,"")))))</f>
        <v>Kroatien</v>
      </c>
      <c r="G73" s="4"/>
      <c r="I73" s="5"/>
      <c r="K73" s="4"/>
      <c r="M73" s="4"/>
      <c r="N73"/>
      <c r="T73"/>
      <c r="U73"/>
      <c r="V73" s="1"/>
    </row>
    <row r="74" spans="1:22" s="2" customFormat="1" x14ac:dyDescent="0.2">
      <c r="C74" s="6"/>
      <c r="D74" s="5"/>
      <c r="F74" s="5"/>
      <c r="G74" s="4"/>
      <c r="I74" s="5"/>
      <c r="K74" s="4"/>
      <c r="M74" s="4"/>
      <c r="N74"/>
      <c r="T74"/>
      <c r="U74"/>
      <c r="V74" s="1"/>
    </row>
    <row r="75" spans="1:22" s="2" customFormat="1" x14ac:dyDescent="0.2">
      <c r="C75" s="6"/>
      <c r="D75" s="5"/>
      <c r="F75" s="5"/>
      <c r="G75" s="4"/>
      <c r="I75" s="5"/>
      <c r="K75" s="4"/>
      <c r="M75" s="4"/>
      <c r="N75"/>
      <c r="T75"/>
      <c r="U75"/>
      <c r="V75" s="1"/>
    </row>
  </sheetData>
  <sheetProtection selectLockedCells="1"/>
  <mergeCells count="3">
    <mergeCell ref="K53:M53"/>
    <mergeCell ref="E3:I3"/>
    <mergeCell ref="K3:M3"/>
  </mergeCells>
  <pageMargins left="0.74803149606299213" right="0.74803149606299213" top="0.78740157480314965" bottom="0.43307086614173229" header="0.23622047244094491" footer="0.19685039370078741"/>
  <pageSetup paperSize="9" scale="93" fitToHeight="2" orientation="portrait" r:id="rId1"/>
  <headerFooter alignWithMargins="0">
    <oddHeader>&amp;C&amp;"Comic Sans MS,fed"&amp;22Kupon &amp;A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resultater</vt:lpstr>
      <vt:lpstr>resultater!Udskriftsområde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 Jensen</dc:creator>
  <cp:lastModifiedBy>Bent Jensen</cp:lastModifiedBy>
  <dcterms:created xsi:type="dcterms:W3CDTF">2022-11-20T10:48:29Z</dcterms:created>
  <dcterms:modified xsi:type="dcterms:W3CDTF">2022-12-18T18:01:34Z</dcterms:modified>
</cp:coreProperties>
</file>